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PLANEACION1\Desktop\PRENSA PARA PUBLICAR\"/>
    </mc:Choice>
  </mc:AlternateContent>
  <xr:revisionPtr revIDLastSave="0" documentId="13_ncr:1_{1A2D3C7A-937C-4F40-BC4D-76C29B1B738A}" xr6:coauthVersionLast="46" xr6:coauthVersionMax="46" xr10:uidLastSave="{00000000-0000-0000-0000-000000000000}"/>
  <bookViews>
    <workbookView xWindow="5115" yWindow="3045" windowWidth="15375" windowHeight="7875" tabRatio="932" xr2:uid="{00000000-000D-0000-FFFF-FFFF00000000}"/>
  </bookViews>
  <sheets>
    <sheet name="PA- 2020 IMDERTY " sheetId="8" r:id="rId1"/>
  </sheets>
  <externalReferences>
    <externalReference r:id="rId2"/>
  </externalReferences>
  <definedNames>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SSSS">#REF!</definedName>
    <definedName name="XXX">#REF!</definedName>
  </definedNames>
  <calcPr calcId="191029"/>
  <fileRecoveryPr autoRecover="0"/>
</workbook>
</file>

<file path=xl/calcChain.xml><?xml version="1.0" encoding="utf-8"?>
<calcChain xmlns="http://schemas.openxmlformats.org/spreadsheetml/2006/main">
  <c r="AI115" i="8" l="1"/>
  <c r="AI108" i="8"/>
  <c r="AI107" i="8"/>
  <c r="AI102" i="8"/>
  <c r="AI104" i="8"/>
  <c r="AI101" i="8"/>
  <c r="AI80" i="8"/>
  <c r="AI79" i="8"/>
  <c r="AI38" i="8"/>
  <c r="AI37" i="8"/>
  <c r="AH46" i="8"/>
  <c r="AH122" i="8" s="1"/>
  <c r="AH35" i="8"/>
  <c r="AI35" i="8" s="1"/>
  <c r="AF122" i="8"/>
  <c r="AG103" i="8"/>
  <c r="AI103" i="8" s="1"/>
  <c r="AG116" i="8"/>
  <c r="AI116" i="8" s="1"/>
  <c r="AG46" i="8" l="1"/>
  <c r="AI46" i="8" s="1"/>
  <c r="AI29" i="8"/>
  <c r="AI27" i="8"/>
  <c r="AI25" i="8"/>
  <c r="AI10" i="8"/>
  <c r="AG9" i="8" l="1"/>
  <c r="AI9" i="8" l="1"/>
  <c r="AG122" i="8"/>
  <c r="AI122" i="8" s="1"/>
</calcChain>
</file>

<file path=xl/sharedStrings.xml><?xml version="1.0" encoding="utf-8"?>
<sst xmlns="http://schemas.openxmlformats.org/spreadsheetml/2006/main" count="509" uniqueCount="292">
  <si>
    <t>PROGRAMA</t>
  </si>
  <si>
    <t>TIPO DE META Incremento, Reducción o Mantenimiento</t>
  </si>
  <si>
    <t>FUNCIONARIO (S) RESPONSABLE (S)</t>
  </si>
  <si>
    <t>PROYECTO</t>
  </si>
  <si>
    <t>RECURSOS</t>
  </si>
  <si>
    <t>OBSERVACIONES</t>
  </si>
  <si>
    <t>INDICADOR</t>
  </si>
  <si>
    <t>CODIGO</t>
  </si>
  <si>
    <t>NOMBRE</t>
  </si>
  <si>
    <t>APROPIACION INICIAL</t>
  </si>
  <si>
    <t>IMDERTY</t>
  </si>
  <si>
    <t>MEDIOS DE VERIFICACIÓN</t>
  </si>
  <si>
    <t>FECHA TERMINACIÓN DE LA ACTIVIDAD</t>
  </si>
  <si>
    <t>CANTIDAD PROGRAMADA 2020</t>
  </si>
  <si>
    <t>PROGRAMACIÓN/EJECUCIÓN</t>
  </si>
  <si>
    <t>EJECUCIÓN TRIM I</t>
  </si>
  <si>
    <t>%</t>
  </si>
  <si>
    <t>NOMBRE DE PROYECTO</t>
  </si>
  <si>
    <t xml:space="preserve">SECRETARIA RESPONSABLE </t>
  </si>
  <si>
    <t>Número</t>
  </si>
  <si>
    <t xml:space="preserve">Plan de Gobernanza indígena </t>
  </si>
  <si>
    <t>Gobernanza étnica</t>
  </si>
  <si>
    <t>YUMBO ÉTNICO: INDÍGENAS</t>
  </si>
  <si>
    <t>Acciones de Fortalecimiento organizativo al deporte.</t>
  </si>
  <si>
    <t>YUMBO EDUCADO</t>
  </si>
  <si>
    <t>Número de estudiantes (Instituciones Educativas Públicas), en el programa de educación física y Deporte Escolar, vinculados.</t>
  </si>
  <si>
    <t>Círculos Educativos y Saludables</t>
  </si>
  <si>
    <t>Cultura por la Actividad Física.</t>
  </si>
  <si>
    <t>Número de fases municipales anuales de "Juegos Supérate", desarrolladas.</t>
  </si>
  <si>
    <t>YUMBO SALUDABLE, SOSTENIBLE Y SUSTENTABLE</t>
  </si>
  <si>
    <t>Número de personas en Programas de Actividad Física, beneficiadas.</t>
  </si>
  <si>
    <t>Fomentando lazos mas cerca de la gente en que creemos</t>
  </si>
  <si>
    <t>Fomentando prácticas deportivas más saludables</t>
  </si>
  <si>
    <t>Número de menores en programa de atención a la primera Infancia en desarrollo psicomotor, beneficiados.</t>
  </si>
  <si>
    <t>Número de personas con los programas de fomento al Deporte, la Recreación y Aprovechamiento del Tiempo Libre, beneficiadas.</t>
  </si>
  <si>
    <t>Número de disciplinas deportivas nuevas, implementadas.</t>
  </si>
  <si>
    <t>Más Deporte, Más Cobertura.</t>
  </si>
  <si>
    <t>Creemos en Yumbo “Tierra de Campeones”</t>
  </si>
  <si>
    <t>Número de deportistas nuevos en las disciplinas deportivas, incorporados.</t>
  </si>
  <si>
    <t xml:space="preserve">Número de deportistas destacados con Estímulos Deportivos, beneficiados. </t>
  </si>
  <si>
    <t>Altos Logros</t>
  </si>
  <si>
    <t>Número de las disciplinas deportivas con los elementos logísticos necesarios para el desarrollo de la práctica deportiva, fortalecidas.</t>
  </si>
  <si>
    <t>Numero de deportistas adscritos en las diferentes disciplinas deportivas, beneficiados.</t>
  </si>
  <si>
    <t>Número de Escenarios Deportivos y Recreativos con diseños universales (discapacidad), construidos.</t>
  </si>
  <si>
    <t>Escenarios saludables</t>
  </si>
  <si>
    <t>Más Escenarios, Más Inclusión</t>
  </si>
  <si>
    <t>Número de Escenarios Deportivos y Recreativos con ajustes razonables de enfoque de inclusión (discapacidad), adecuados.</t>
  </si>
  <si>
    <t>Número de Escenarios Deportivos y Recreativos con mantenimiento rutinario, realizado.</t>
  </si>
  <si>
    <t>Meta Plan</t>
  </si>
  <si>
    <t xml:space="preserve">Línea Base </t>
  </si>
  <si>
    <t>Unidad de Medición</t>
  </si>
  <si>
    <t xml:space="preserve">SUBPROGRAMA </t>
  </si>
  <si>
    <t>EJE</t>
  </si>
  <si>
    <t>Pond %</t>
  </si>
  <si>
    <t>PLAN DE ACCION DEL SECTOR:</t>
  </si>
  <si>
    <t>VIGENCIA:</t>
  </si>
  <si>
    <t>% DE EJECUCION TOTAL</t>
  </si>
  <si>
    <t>Trim I</t>
  </si>
  <si>
    <t>Trim II</t>
  </si>
  <si>
    <t>Trim IV</t>
  </si>
  <si>
    <t>Trim III</t>
  </si>
  <si>
    <t>PROGRAMACION META</t>
  </si>
  <si>
    <t>DEPORTE Y RECREACION</t>
  </si>
  <si>
    <t>AVANCE REAL 2020</t>
  </si>
  <si>
    <t>AVANCE TRIMESTRAL DE ACTIVIDAD</t>
  </si>
  <si>
    <t>EJECUCION TRIMESTRE DE META</t>
  </si>
  <si>
    <t xml:space="preserve">DESCRIPCIÓN DE EJECUCIÓN </t>
  </si>
  <si>
    <t>MM</t>
  </si>
  <si>
    <t>MI</t>
  </si>
  <si>
    <t>N/A</t>
  </si>
  <si>
    <t>VIABILIDAD</t>
  </si>
  <si>
    <t>Diciembre 31.</t>
  </si>
  <si>
    <t>Mantenimiento , Mejoramiento y Adecuacion de los Escenarios Deportivos y Recreativos del Municipio de Yumbo, Valle del Cauca, Occidente</t>
  </si>
  <si>
    <t>2015-768920011-14</t>
  </si>
  <si>
    <t>7.01.02.04.02.01</t>
  </si>
  <si>
    <t>SGP. Mantenimiento y Mejoramiento  Escenarios Deportivos.</t>
  </si>
  <si>
    <t xml:space="preserve">YAMILET MURCIA ROJAS </t>
  </si>
  <si>
    <t>7.01.02.04.02.02</t>
  </si>
  <si>
    <t>RP. Mantenimiento y Mejoramiento  Escenarios Deportivos.</t>
  </si>
  <si>
    <t>2015-768920011-15</t>
  </si>
  <si>
    <t>7.01.02.04.02.03</t>
  </si>
  <si>
    <t>RP SDO/2019. Mantenimiento y Mejoramiento  Escenarios Deportivos.</t>
  </si>
  <si>
    <t>Fortalecimiento de los Procesos Formativos y Competitivos de las Disciplinas Deportivas en el Municipio de Yumbo, Valle del Cauca, Occidente</t>
  </si>
  <si>
    <t>2015-768920055-24</t>
  </si>
  <si>
    <t>7.01.02.04.01.01</t>
  </si>
  <si>
    <t xml:space="preserve"> 'RP Fomento, desarrollo y práctica del deporte, la recreación y el aprovechamiento del tiempo libre</t>
  </si>
  <si>
    <t>RP. Fomento, desarrollo y practica del deporte, recreación y el aprovechamiento del tiempo libre</t>
  </si>
  <si>
    <t>2015-768920055-25</t>
  </si>
  <si>
    <t>7.01.02.04.05.01</t>
  </si>
  <si>
    <t>RP SDO/2019 Equipo gestor para el  fomento, desarrollo y practica del deporte, recreación y el aprovechamiento del tiempo libre.</t>
  </si>
  <si>
    <t xml:space="preserve">7.01.02.04.01.02 </t>
  </si>
  <si>
    <t>SGPD. Fomento, desarrollo y practica del deporte, recreación y el aprovechamiento del tiempo libre</t>
  </si>
  <si>
    <t>1. Asignar 2 entrenadores y/o monitores para la implementación de 2 nuevas disciplinas deportivas (Badminton y Sambo)</t>
  </si>
  <si>
    <t>Mejoramiento de los procesos recreativos y aprovechamiento del tiempo libre en el Municipio de Yumbo, Valle del Cauca, Occidente</t>
  </si>
  <si>
    <t>RP SDO/2019. Equipo Gestor para el fomento, desarrollo y práctica del deporte, recreación y el aprovechamiento del tiempo libre</t>
  </si>
  <si>
    <t>7.01.02.04.01.05</t>
  </si>
  <si>
    <t>RP SDO/2019. Fomento, desarrollo del deporte, Recreación y el Aprovechamiento del tiempo libre</t>
  </si>
  <si>
    <t>1. Asignar un equipo gestor de apoyo para la atención a la primera infancia en desarrollo psicomotor.</t>
  </si>
  <si>
    <t>1. Atender 20 grupos con actividades de habitos y estilos de vida saludable, a través de la asignación de equipo gestor.</t>
  </si>
  <si>
    <t>3. Encuentro Adulto Mayor</t>
  </si>
  <si>
    <t>7.01.02.04.01.03</t>
  </si>
  <si>
    <t>RA Juegos Superate</t>
  </si>
  <si>
    <t>Fortalecimiento del Programa de Educación Física en los Niveles de Preescolar a Básica Primaria en las Instituciones Educativas Oficiales del Municipio de Yumbo, Valle del Cauca, Occidente</t>
  </si>
  <si>
    <t>2015-768920052-9</t>
  </si>
  <si>
    <t>7.01.02.04.01.04</t>
  </si>
  <si>
    <t>RP Juegos Superate</t>
  </si>
  <si>
    <t>2015-768920052-10</t>
  </si>
  <si>
    <t>7.01.02.04.01.06</t>
  </si>
  <si>
    <t>RP SDO/2019. Juegos Superate,</t>
  </si>
  <si>
    <t>RP. Fomento, desarrollo y practica del deporte, recreación y el aprovechamiento del tiempo libre.</t>
  </si>
  <si>
    <t>2. Adquirir insumos y materiales para el mejoramiento de los escenarios deportivos.</t>
  </si>
  <si>
    <t>1. Asignar un equipo gestor para la atención  en la promoción y prevención al deportista.</t>
  </si>
  <si>
    <t>2. Dotar de equipos e insumos necesarios para garantizar la atención de los deportistas.</t>
  </si>
  <si>
    <t>1. Implementación Deportiva</t>
  </si>
  <si>
    <t>2. Dotación Deportiva</t>
  </si>
  <si>
    <t>3.  Incrementar el rendimiento de los deportistas a través de la suplementación Deportiva.</t>
  </si>
  <si>
    <t>4. Participación en eventos Deportivos municipales, departamentales, nacionales e internacionales.</t>
  </si>
  <si>
    <t>1. Atender las solicitudes de apoyo en actividades de recreación presentadas por la comunidad a través de 9 gestores de recreación.</t>
  </si>
  <si>
    <t>META NO PROGRAMADA EN VIGENCIA</t>
  </si>
  <si>
    <t xml:space="preserve">2. Realizar 3 maratones virtuales de Actividad Fisica </t>
  </si>
  <si>
    <t>4. Semana del Deporte  (por acuerdo municipal)</t>
  </si>
  <si>
    <t>1. Realizar la fase municipal de Juegos Superate  Intercolegiados.</t>
  </si>
  <si>
    <t>1. Conformo el equipo gestor para el programa de educación fisica y deporte escolar.</t>
  </si>
  <si>
    <t xml:space="preserve">2. vincular 8477 estudiantes en el programa de educación fisica y deporte escolar. </t>
  </si>
  <si>
    <t>2. Promover el deporte social comunitario en barrios y veredas, a través del equipo gestor de 20 promotores sociales deportivos</t>
  </si>
  <si>
    <t>3. Fortalecer 20 organizaciones de deporte asociado</t>
  </si>
  <si>
    <t>RESULTADO A SEPTIEMBRE 30</t>
  </si>
  <si>
    <t>1.3 Realizar mantenimiento rutinario de la Villa Deportiva Jairo Yanten.</t>
  </si>
  <si>
    <t>1.4 Realizar mantenimiento rutinario al coliseo Albeiro García Tierradentro (Contacto)</t>
  </si>
  <si>
    <t>1.5 Realizar mantenimiento rutinario del Estadio Raul Miranda Arango</t>
  </si>
  <si>
    <t>1.6 Realizar mantenimiento rutinario del Coliseo de la I.E. Manuel Maria Sanchez</t>
  </si>
  <si>
    <t>1.8 Realizar mantenimiento rutinario del Complejo Deportivo Comuna 4 (Univalle)</t>
  </si>
  <si>
    <t>1.10 Realizar mantenimiento rutinarios al parque de las oportunidades y la paz (Polvero)</t>
  </si>
  <si>
    <t>1.12 Realizar mantenimiento rutinario del Centro Recreacional el Pulpo</t>
  </si>
  <si>
    <t>1.13 Realizar mantenimiento rutinario del Luis Fernando Mugueitio Velez (Arroyohondo)</t>
  </si>
  <si>
    <t xml:space="preserve">1.14 Polideportivo en el Corregimiento El Pedregal, Filo y Laguna </t>
  </si>
  <si>
    <t xml:space="preserve">1.11 Realizar mantenimiento rutinario del Polideportivo El portachuelo </t>
  </si>
  <si>
    <t>1.2 Realizar mantenimiento rutinario del Coliseo Carlos Alberto Bejarano Castillo.</t>
  </si>
  <si>
    <t>1. Realizar mantenimiento rutinario del Villa Deportiva Antonio Mafla Davila (IMDERTY)</t>
  </si>
  <si>
    <t xml:space="preserve">Se realizaron labores de mantenimiento, aseo general, servicio de vigilancia, reparación y mantenimiento de baterias sanitarias y duchas, se realizó desinfección en sifones, se realizaron trabajos de aplicación de pintura, se realizaron trabajos de soldadura, pintura y mantenimiento de las canchas de baloncesto y se instalaron elementos de protección a la estructura para evitar que los deportistas se lesionen, se realizaron trabajos de demarcación de la cancha de las disciplinas de voleibol y futbol sala, se realizó cambio de luminarias, se realizó reparación del salón de fisioterapia, se reforzó con soldadura las bisagras y uniones de las puertas de emergencia, se reparó rodachin de la puerta de emergencia principal, se reparó luminarias de cuarto de vigilantes,  se repararon las puertas principales porque se encontraban descolgadas, se cambiaron dos orinales.
</t>
  </si>
  <si>
    <t>Se realizaron labores de mantenimiento, aseo general, mantenimiento de zonas verdes, servicio de vigilancia, cambio de baterias sanitarias, se realizó reparación de la malla de la cancha sintética, mantimiento de máquinas del gimnasio y reparación de los toma corrientes, se realizó transplante de césped, se realizó mantenimiento a la cancha de tejo, se realizó cambio de luminarias, se instaló en la villa deportiva avisos informativos, cambió de llaves de lavamanos en los baños, se taparon huecos en el area de los juegos infantiles. se realizó construcción de bancas de madera al rededor de la cancha de futbol, recuperación de cancha de tejo, limpieza de maleza en la cancha de fútbol, se lijaron las porterias de la cancha de fútbol para ser pintadas, se realizó arreglo de las máquinas del gimnasio, se transplantó pasto a la cancha de fútbol en las zonas que estaban afectadas, cambio de llaves de las duchas al lado de los juegos infantiles, se limpiaron las torres de luminarias que tenían residuos de cometas, se reparó tablero eléctrico, se realizó aplicación de fertilizantes de urea en la cancha, se realizó trabajos de soldadura en las máquinas biosaludables y en la malla pereiferica de la villa.</t>
  </si>
  <si>
    <t>APROPIACION DEFINITIVA CORTE SEP 30</t>
  </si>
  <si>
    <t>7.01.02.04.02.04</t>
  </si>
  <si>
    <t>7.01.02.04.02.05</t>
  </si>
  <si>
    <t>SGPSDO/2019 Mantenimiento y Mejoramiento Escenarios Deportivos</t>
  </si>
  <si>
    <t>SGPPG/SDO/2019 Mantenimiento y Mejoramiento Escenarios Deportivos</t>
  </si>
  <si>
    <t>1.7 Realizar mantenimiento rutinario del Parque de la Familia (Pista de BMX)</t>
  </si>
  <si>
    <t>1.9 Realizar mantenimiento rutinario de Cancha de Fútbol Alto Dapa y Polideportivo de Miravalle Dapa</t>
  </si>
  <si>
    <t>7.01.02.04.01.09</t>
  </si>
  <si>
    <t>RA.Fomento Desarrollo y practica del Deporte,Recreacion y el Aprovechamiento tiempo libre</t>
  </si>
  <si>
    <t xml:space="preserve">La Villa Deportiva  Antonio Mafla Dávila (IMDERTY) consta de diferentes áreas deportivas las cuales están distribuidas de la siguiente manera: 1. Coliseo cubierto Luis Javier Mosquera, 2. Gimnasio, 3. Cancha de Bádminton, 4. pista de patinaje León Montes de Oca, 5. Piscina Semi-olímpica Bárbara Muñoz, 6. Pesas, 7. Parque Bio-Saludable, 8. Cancha Múltiple de Cemento, 9. Cancha Auxiliar Saulo Alfonso García Puente.   
                                                                                                                                                                                                                                                                                                                                                                                                                                                                                                                                                                                        En este centro deportivo se realizaron labores de mantenimiento, aseo general, servicio de vigilancia, mantenimiento de zonas verdes, mantenimiento de baterías sanitarias en los baños de hombres y mujeres e instalación de lámparas en portería.                                                                     
En el área de la piscina, se realizó una reparación interna en uno de los muros por presentar fisura la cual generaba perdida de nivel del agua, también se reemplazaron fichas de enchape en varios puntos de la piscina que se encontraban desprendidos, lo cual generaba riesgos en los usuarios y contaminación del agua, a su vez cambio de baterías sanitarias y lavamanos en los baños, trabajos de pintura alrededor y bordes y se realizó cambio de luminarias en el área de la piscina y lamparas internas de la piscina.                                                                                                                                              
Aseo área de bádminton y el coliseo cubierto, cambio de llaves en los lavamanos, cambio de grifos en los bebederos,  limpieza de sumidero de aguas lluvias, drenaje de la cancha Saulo Alfonso García Puente, se realizaron trabajos de mantenimiento preventivo con semilla plástica en la cancha Saulo Alfonso García, se fabricaron y se instalaron las rejillas de aguas lluvias,   se reparó tubo de desagüe del bebedero, se realizaron trabajos de pintura en los marcos de las portería de la cancha de futbol sintética, se realizaron trabajos de pintura en los pasamanos de la entrada al Coliseo, se pintó cebra peatonal, se niveló pista de atletismo, se realiza demarcación de protocolos para el ingreso de los deportistas y personal al escenario
</t>
  </si>
  <si>
    <t>Se han realizado labores de mantenimiento, aseo general, mantenimiento de zonas verdes, servicio de vigilancia, mantenimiento de baterías sanitarias en los baños de hombres y mujeres, se realizó maquina de rompimiento para las disciplinas de taekwondo y karate-do, se realizó cambio de luminarias en el salón de fisioterapia, psicología, baños, garita vigilancia, bodega de materiales, se realizó la fabricación puerta de ingreso vehicular y peatonal al escenario , Adecuación y pintura de los salones de fisioterapia y psicología, se reubicaron y pintaron las maquinas para la disciplina de gimnasia , Pintura de estructura, barandales y plataforma del del ring de boxeo, se realizó demarcación de protocolos para el ingreso de los deportistas al escenario, adecuación de salon para tenis de mesa con luminarias , reflectores, adecuación de consertina para cerramiento de la tapia que rodea el escenario.</t>
  </si>
  <si>
    <t>Se han realizado labores de mantenimiento aseo general, servicio de vigilancia y mantenimiento de la pista de atletismo, reparación de duchas en los baños, limpieza de sumidero de aguas lluvias, mantenimiento de césped, reparación de tubería de agua potable, cambio de lamparas, aplicación de triple 15 y urea al césped de la cancha, se realizó trabajos de fumigación de plagas en los camerinos, se realizó trabajos de pintura en los arcos de la cancha de futbol, se realizaron trabajos de soldadura en los soportes de las porterias, se niveló pista de atletismo, se demarcó la pista de atletismo, delimitación de areas para entrenamiento de  disciplinas deportivas de jabalina,bala y salto.</t>
  </si>
  <si>
    <t>Se han realizado labores de mantenimiento, aseo general, mantenimiento de zonas verdes,limpieza de sumidero de aguas lluvias, mantenimiento de baterías sanitarias en los baños de hombres y mujeres</t>
  </si>
  <si>
    <t>Se han realizado labores de mantenimiento, aseo general, mantenimiento de zonas verdes, senderos y jardines , servicio de vigilancia,limpieza de sumidero de aguas lluvias, mantenimiento de baterías sanitarias en los baños de hombres y mujeres , mantenimiento de instalaciones electricas, fumigacion de plagas y maleza, adecuación de sistema de riego para las zonas verdes, relleno de zanjas de drenaje con piedras en la pista de BMX, adecuación para ampliacion de la pista de BMX ,  relleno de dilataciones del partidor de la pista de BMX, Compactación del terreno para garantizar estabilidad de la superficie.</t>
  </si>
  <si>
    <t>Se han realizado labores de mantenimiento, aseo general, mantenimiento de zonas verdes, servicio de vigilancia, limpieza de sumideros de aguas lluvias, se realizaron trabajos de pinturas en las bancas, se realizó encierro de jardín en la entrada principal, se realizó trabajos de siembra de palmas y durantas, limpieza de maleza en la cancha de fútbol, se reparó la malla de la cancha sintética, se realizó un sendero peatonal con grava .</t>
  </si>
  <si>
    <t>Se han realizado labores de mantenimiento, aseo general, mantenimiento de zonas verdes, senderos y jardines, servicio de vigilancia,retiro de escombros , poda de árboles, reparación techo oficinas administrativas y garita de vigilancia , instalación de cableado para acometidas electricas</t>
  </si>
  <si>
    <t xml:space="preserve">Se han realizado labores de mantenimiento, aseo general, mantenimiento de zonas verdes, senderos y jardines , limpieza de sumidero de aguas lluvias, mantenimiento de baterías sanitarias en los baños de hombres y mujeres , mantenimiento de instalaciones electricas, mantenimiento cancha sintetica y malla de cerramiento. </t>
  </si>
  <si>
    <t>Se realiza cambio e instalacion de cableado para internet y telefonico a las oficinas adminsitrativas de la sede del IMDERTY.
Se realiza  instalación de cableado electrico para el Centro recreacional el Pulpo. 
Se realiza adecuación de luminarias en el salon de tenis de mesa  en el Coliseo Albeiro García Tierradentro (Contacto)
Se realiza cambio de cabledo y lamparas internas de la Piscina</t>
  </si>
  <si>
    <t>Se han realizado labores de poda a  zonas verdes .</t>
  </si>
  <si>
    <t xml:space="preserve">Se implementó la politica de Seguridad y Trabajo , teniendo en cuenta el nivel de exposición a peligros y riesgos de los trabajadores, el número de trabajadores expuestos o no y su participación en el sistema de gestión de seguridad.                                            donde afirma su compromiso de velar por la protección integral de todos sus empleados, contratistas y subcontratistas, con alcance todos los centros  de trabajo de acuerdo al decreto 1072 de 2015 en el  Artículo 2.2.4.6.5, acorde a la normatividad vigente en materia de Seguridad y Salud en el Trabajo.
Por lo anterior, dentro de la politica quedaron establecidos  los siguientes requisitos:
• Generar un ambiente laboral seguro y saludable en cada uno de los servicios que presta IMDERTY, mediante la identificación de los peligros, evaluación, valoración de los riesgos y determinación de los controles.
• Cumplir la legislación vigente en materia de Seguridad y Salud en el Trabajo. 
• Garantizar la implementación del Sistema de Gestión de la Seguridad y Salud en el Trabajo SG-SST.
• Desarrollar actividades de promoción y prevención en salud, que permitan disminuir los incidentes, accidentes de trabajo y enfermedades laborales.
• Destinará los recursos físicos, económicos y talento humano necesario para el mejoramiento continúo del Sistema de Gestión de la Seguridad y Salud en el Trabajo.
</t>
  </si>
  <si>
    <t xml:space="preserve">Planillas de asistencia, informe de actividades, contrato N°119,096,047,049,024,128,203,121,127,029,050,022,019
</t>
  </si>
  <si>
    <t>Planillas de asistencia, informe de actividades, contrato N°  033,010,029,159,127,022</t>
  </si>
  <si>
    <t>Planillas de asistencia, informe de actividades, contrato N° 022, 031, 033, 038, 058, 258, 288.</t>
  </si>
  <si>
    <t>Planillas de asistencia, informe de actividades, contrato N° 087,098,043</t>
  </si>
  <si>
    <t>planillas de informes de actividades de contrato N°087,098,043</t>
  </si>
  <si>
    <t>planillas de informes de actividades de contrato 128</t>
  </si>
  <si>
    <t>planillas de informes de actividades de contrato  031,094,093</t>
  </si>
  <si>
    <t>planillas de informes de actividades de contrato 203,121,128,049</t>
  </si>
  <si>
    <t>planillas de informes de actividades de contrato 058</t>
  </si>
  <si>
    <t>planillas de informes de actividades de contrato 050</t>
  </si>
  <si>
    <t>planillas de informes de actividades de contrato   096,099,203,</t>
  </si>
  <si>
    <t>planillas de informes de actividades de contrato 034</t>
  </si>
  <si>
    <t>planillas de informes de actividades de contrato  022</t>
  </si>
  <si>
    <t>Teniendo en cuenta la emergencia sanitaria por el COVID-19  y por  labores de mantenimiento rutinario de los diferentes escenarios  deportivos , se requieren los siguieintes insumosy materiales : limpido, jabon en polvo, jabon en barra, bolsas para la basura, limpiones, guantes  , tapabocas, toallas de papel , jabon liquido, alcohol, amonio cuaternario , soldadura, angulos, tuberia, varillas, mallas eslabonada, discos de corte , discos para pulir, brocas, pintura, anticorrosivo, lijas, accesorios electricos, accesorios para baterias sanitarias, combustible para las maquinas de mantenimiento ( guadañas, tractor, sopladora, motosierra),  cemento, malla electrosoldada , materiales agregados.</t>
  </si>
  <si>
    <t>planillas de informes de actividades de contrato 028, 027</t>
  </si>
  <si>
    <t>No presenta avance hasta la fecha</t>
  </si>
  <si>
    <t>3. Atender el 100% de los deportistas inscritos en las disciplinas deportivas del IMDERTY; que requieran de los beneficios brindados por el CAD</t>
  </si>
  <si>
    <t>4. Asignar un equipo gestor de apoyo técnico y administrativo para la atención del deportista.</t>
  </si>
  <si>
    <t>5. Realizar los diseños de la infraestructura requerida para garantizar las actividades de prevención, promoción y rendimiento de los deportistas.</t>
  </si>
  <si>
    <t xml:space="preserve">Se asignó el siguiente personal para la atención de los deportistas
- 1 Médico Deportologo 
- 4 Fisioterapeuta 
- 2 Auxiliar de enfermería 
- 2 preparador físico 
- 2 psicólogos                                                                                                                                                                                                                                                                                                                                                                                                                                                                                                                                                     </t>
  </si>
  <si>
    <t xml:space="preserve">Se atendió 321 deportistas de las siguientes disciplinas deportivas: Levantamiento de Pesas 28 deportistas, Judo 20 deportistas, Atletismo 47 deportistas, Baloncesto 10 deportistas, Bádminton 12 deportistas, Voleibol 10 deportistas, Futbol 31 deportistas, Esgrima 10 deportistas, Natación Adaptada 12 deportistas, Atletismo Adaptado 12 deportistas, Futbol salón 9 deportistas, Karate-Do 6 deportistas, Balonmano 15 deportistas, Triatlón 15 deportistas, Taekwondo 13 deportistas, Patinaje 13 deportista, Hapkido 5 deportistas, Gimnasia 6 deportistas, Boxeo 2 deportista, Futbol Sala 15 deportistas, Natación 8 deportistas, Ciclismo 8 deportistas, Lucha 14 deportistas.
Es importante tener en cuenta que se recibieron 321 solicitudes de servicios ofrecidos por el CAD, de los cuales se atendieron las 321 en su totalidad deportistas de las  disciplinas: Deportes Individuales, Deporte de Conjunto y Deporte Adaptado.         </t>
  </si>
  <si>
    <t xml:space="preserve">IMDERTY  ha transformado la metodología de trabajo, de presencial a virtual aprovechando las herramientas TICs, donde se busca desarrollar los  programas impactando: la familia, el entorno, el proyecto de vida y la planeación deportiva, por medio de las herramientas profesionales y tecnológicas.
Se generó la estrategia de tres actividades principales: Entrenamiento, Capacitaciones e Intervención:
                                                                                                                                                                                                                                                                 El desarrollo de las 36 disciplinas deportivas tiene como objetivo brindar apoyo técnico (entrenadores y monitores), logístico en la realización de eventos y salidas deportivas y apoyo en implementación deportiva, con el fin de generar condiciones en busca de obtener mejores resultados en cada una de estas disciplinas, además es importante resaltar que con el fortalecimiento de estas disciplinas se preparan nuestros deportistas para la participación en los juegos departamentales.     
Realizando el respectivo seguimiento al plan de acción institucional a cada uno de los programas misionales mensual del 2020:  CLUBES DEPORTIVOS, DEPORTE SOCIAL  DISCAPACIDAD, RECREACION, ESCUELAS DE FORMACION, DEPORTE EN CONJUNTO, DEPORTE INDIVIDUAL, EDUCACION FISICA, HEVS, CLUBES DEPORTIVOS, DEPORTE SOCIAL COMUNITARIO, RECREACION, ESCUELAS DE FORMACION. 
Las actividades y el respectivo seguimiento quedan restringidas como consecuencia de la pandemia COVID -19 decretada por la OMS- Organización Mundial de la Salud y el Presidente de la República IVAN DUQUE,  a través de los decretos y resoluciones correspondientes a cada actividad productiva, social, recreativa, económica del país.                                                                                                                                                                                                          
RESOLUCION 0991 DEL 17 DE JUNIO DE 2020 Por medio de la cual se adopta el protocolo de bioseguridad para el manejo y control del riesgo del coronavirus COVID-19 en las actividades relacionadas con el entrenamiento de los deportistas de alto rendimiento, profesionales y recreativos.
DECRETO 457 25 DE MARZO 2020 mediante el cual se imparten instrucciones para el cumplimiento del Aislamiento Preventivo Obligatorio de 19 días en todo el territorio colombiano, que regirá a partir de las cero horas del 25 miércoles de marzo, hasta las cero horas del lunes 13 de abril.
RESOLUCION 385  12 DE MARZO DE 2020 Por la cual se declara la emergencia sanitaria por causa del coronavirus COVID-19 y se adoptan medidas para hacer frente al virus.
DECRETO 417  17 DE MARZO DE 2020 Por el cual se declara un Estado de Emergencia Económica, Social y Ecológica en todo el territorio Nacional.
DIRECTIVA PRESIDENCIAL 02
IVAN DUQUE MARQUEZ PRESIDENTE DE LA REPUBLICA. 12 DE MARZO DEL 2020 Como mecanismo contingencia en relación con los posibles impactos en la salud de personas que pueda generar el COVID-19 coronavirus-, el 11 marzo de 2020 por la Organización Mundial de la Salud -OMS- como una pandemia, y con el propósito de garantizar la prestación del servicio público, se imparten las directrices: TRABAJO CASA POR MEDIO DEL USO LAS TIC, USO DE HERRAMIENTAS COLABORATIVAS.
</t>
  </si>
  <si>
    <r>
      <rPr>
        <b/>
        <sz val="11"/>
        <rFont val="Arial"/>
        <family val="2"/>
      </rPr>
      <t>El total de beneficiados de Deportistas beneficiados en el Programa de Tierra de Campeones fue de 1.006 deportistas</t>
    </r>
    <r>
      <rPr>
        <sz val="11"/>
        <rFont val="Arial"/>
        <family val="2"/>
      </rPr>
      <t xml:space="preserve">
La disciplina deportiva de Baloncesto: Se asignó 1 entrenador deportivo, Se realiza planeación de entrenamientos y métodos de enseñanza utilizando los medios virtuales utilizando la plataforma ZOOM debido a la emergencia sanitaria COVID-19
Beneficiando 21 deportistas  (9  mujeres- 12 hombres) con edades entre los 12  y los 17 años.
</t>
    </r>
  </si>
  <si>
    <r>
      <rPr>
        <b/>
        <sz val="10"/>
        <rFont val="Arial"/>
        <family val="2"/>
      </rPr>
      <t>La disciplina deportiva de Hockey:</t>
    </r>
    <r>
      <rPr>
        <sz val="10"/>
        <rFont val="Arial"/>
        <family val="2"/>
      </rPr>
      <t xml:space="preserve"> N/A</t>
    </r>
  </si>
  <si>
    <r>
      <rPr>
        <b/>
        <sz val="10"/>
        <rFont val="Arial"/>
        <family val="2"/>
      </rPr>
      <t>La disciplina deportiva de Tiro Deportivo:</t>
    </r>
    <r>
      <rPr>
        <sz val="10"/>
        <rFont val="Arial"/>
        <family val="2"/>
      </rPr>
      <t xml:space="preserve">  Se asignó 1 entrenador Se realiza planeacion de entreminientos y metodos de enseñanza utilizando los medios virtuales utilizando la plataforma ZOOM devido a la emergencia sanitaria COVID-19 que benefició 7 deportistas con edades entre los 6 y los 28 años,</t>
    </r>
  </si>
  <si>
    <r>
      <rPr>
        <b/>
        <sz val="10"/>
        <rFont val="Arial"/>
        <family val="2"/>
      </rPr>
      <t xml:space="preserve">La disciplina deportiva de Tejo: </t>
    </r>
    <r>
      <rPr>
        <sz val="10"/>
        <rFont val="Arial"/>
        <family val="2"/>
      </rPr>
      <t xml:space="preserve"> Se asignó 1 entrenador que Se realiza planeacion de entreminientos y metodos de enseñanza utilizando los medios virtuales utilizando la plataforma ZOOM devido a la emergencia sanitaria COVID-19  benefició 33 deportistas con edades entre los 6 y los 28 años,</t>
    </r>
  </si>
  <si>
    <r>
      <rPr>
        <b/>
        <sz val="10"/>
        <rFont val="Arial"/>
        <family val="2"/>
      </rPr>
      <t>La disciplina deportiva de Futbol Sala:</t>
    </r>
    <r>
      <rPr>
        <sz val="10"/>
        <rFont val="Arial"/>
        <family val="2"/>
      </rPr>
      <t xml:space="preserve">  Se asignó 1 entrenador Se realiza planeacion de entreminientos y metodos de enseñanza utilizando los medios virtuales utilizando la plataforma ZOOM devido a la emergencia sanitaria COVID-19 que benefició 34 deportistas (14 mujeres – 20 hombres) con edades entre los 16 y los 19 años.
</t>
    </r>
  </si>
  <si>
    <r>
      <rPr>
        <b/>
        <sz val="10"/>
        <rFont val="Arial"/>
        <family val="2"/>
      </rPr>
      <t>La disciplina deportiva de Atletismo Adaptado:</t>
    </r>
    <r>
      <rPr>
        <sz val="10"/>
        <rFont val="Arial"/>
        <family val="2"/>
      </rPr>
      <t xml:space="preserve">  Se asignó 1 monitor y 1 entrenador Se realiza planeacion de entreminientos y metodos de enseñanza utilizando los medios virtuales utilizando la plataforma ZOOM devido a la emergencia sanitaria COVID-19 que benefició a 22 deportistas  con edades entre los 15 a 54 años,
</t>
    </r>
  </si>
  <si>
    <r>
      <rPr>
        <b/>
        <sz val="10"/>
        <rFont val="Arial"/>
        <family val="2"/>
      </rPr>
      <t xml:space="preserve">La disciplina deportiva de Natacion Adaptada:  </t>
    </r>
    <r>
      <rPr>
        <sz val="10"/>
        <rFont val="Arial"/>
        <family val="2"/>
      </rPr>
      <t>Se asignó 1 entrenador Se realiza planeacion de entreminientos y metodos de enseñanza utilizando los medios virtuales utilizando la plataforma ZOOM devido a la emergencia sanitaria COVID-19que benefició 11 deportistas entre las edades de los 15 a 30 años de edad.</t>
    </r>
  </si>
  <si>
    <r>
      <rPr>
        <b/>
        <sz val="10"/>
        <color rgb="FF000000"/>
        <rFont val="Arial"/>
        <family val="2"/>
      </rPr>
      <t>La disciplina deportiva de Ajedrez Adaptado:</t>
    </r>
    <r>
      <rPr>
        <sz val="10"/>
        <color rgb="FF000000"/>
        <rFont val="Arial"/>
        <family val="2"/>
      </rPr>
      <t xml:space="preserve">  N/A</t>
    </r>
  </si>
  <si>
    <r>
      <rPr>
        <b/>
        <sz val="10"/>
        <color theme="1"/>
        <rFont val="Arial"/>
        <family val="2"/>
      </rPr>
      <t>La disciplina deportiva de Tiro con Arco Adaptado:</t>
    </r>
    <r>
      <rPr>
        <sz val="10"/>
        <color theme="1"/>
        <rFont val="Arial"/>
        <family val="2"/>
      </rPr>
      <t xml:space="preserve">   N/A</t>
    </r>
  </si>
  <si>
    <r>
      <rPr>
        <b/>
        <sz val="10"/>
        <rFont val="Arial"/>
        <family val="2"/>
      </rPr>
      <t xml:space="preserve">La disciplina deportiva de Boccia: </t>
    </r>
    <r>
      <rPr>
        <sz val="10"/>
        <rFont val="Arial"/>
        <family val="2"/>
      </rPr>
      <t xml:space="preserve"> N/A</t>
    </r>
  </si>
  <si>
    <r>
      <rPr>
        <b/>
        <sz val="10"/>
        <rFont val="Arial"/>
        <family val="2"/>
      </rPr>
      <t xml:space="preserve">La disciplina deportiva de Tiro con Arco: </t>
    </r>
    <r>
      <rPr>
        <sz val="10"/>
        <rFont val="Arial"/>
        <family val="2"/>
      </rPr>
      <t xml:space="preserve"> Se asignó 1 entrenador Se realiza planeacion de entreminientos y metodos de enseñanza utilizando los medios virtuales utilizando la plataforma ZOOM devido a la emergencia sanitaria COVID-19 que benefició 26 deportistas </t>
    </r>
  </si>
  <si>
    <r>
      <rPr>
        <b/>
        <sz val="10"/>
        <rFont val="Arial"/>
        <family val="2"/>
      </rPr>
      <t xml:space="preserve">La disciplina deportiva de Yongmoodo: </t>
    </r>
    <r>
      <rPr>
        <sz val="10"/>
        <rFont val="Arial"/>
        <family val="2"/>
      </rPr>
      <t xml:space="preserve">  Se asignó 1 entrenador Se realiza planeacion de entreminientos y metodos de enseñanza utilizando los medios virtuales utilizando la plataforma ZOOM devido a la emergencia sanitaria COVID-19 que benefició 27 deportistas (20 hombres) con edades entre los 13 y los 18 años,
</t>
    </r>
  </si>
  <si>
    <r>
      <rPr>
        <b/>
        <sz val="10"/>
        <rFont val="Arial"/>
        <family val="2"/>
      </rPr>
      <t xml:space="preserve">La disciplina deportiva de Futbol 7 PC: </t>
    </r>
    <r>
      <rPr>
        <sz val="10"/>
        <rFont val="Arial"/>
        <family val="2"/>
      </rPr>
      <t xml:space="preserve"> Se asignó 1 monitor Se realiza planeacion de entreminientos y metodos de enseñanza utilizando los medios virtuales utilizando la plataforma ZOOM devido a la emergencia sanitaria COVID-19 que benefició 20 deportistas  con edades entre los 8 y los 16 años</t>
    </r>
  </si>
  <si>
    <r>
      <rPr>
        <b/>
        <sz val="10"/>
        <color theme="1"/>
        <rFont val="Arial"/>
        <family val="2"/>
      </rPr>
      <t>La disciplina deportiva de Baile Deportivo:</t>
    </r>
    <r>
      <rPr>
        <sz val="10"/>
        <color theme="1"/>
        <rFont val="Arial"/>
        <family val="2"/>
      </rPr>
      <t xml:space="preserve">   Se asignaron 2 entrenadores Se realiza planeacion de entreminientos y metodos de enseñanza utilizando los medios virtuales utilizando la plataforma ZOOM devido a la emergencia sanitaria COVID-19 que benefició 39  deportistas con edades entre los 14 y los 17 años,
</t>
    </r>
  </si>
  <si>
    <r>
      <rPr>
        <b/>
        <sz val="10"/>
        <color theme="1"/>
        <rFont val="Arial"/>
        <family val="2"/>
      </rPr>
      <t>La disciplina deportiva de Balonmano:</t>
    </r>
    <r>
      <rPr>
        <sz val="10"/>
        <color theme="1"/>
        <rFont val="Arial"/>
        <family val="2"/>
      </rPr>
      <t xml:space="preserve"> Se asignó 1 entrenador </t>
    </r>
    <r>
      <rPr>
        <sz val="10"/>
        <rFont val="Arial"/>
        <family val="2"/>
      </rPr>
      <t xml:space="preserve"> Se realiza planeación de entreminientos y metodos de enseñanza utilizando los medios virtuales utilizando la plataforma ZOOM devido a la emergencia sanitaria COVID-19 que benefició 35  deportistas  (15  mujeres- 20 - hombres) con edades entre los 12 a los 17 años.</t>
    </r>
  </si>
  <si>
    <r>
      <rPr>
        <b/>
        <sz val="10"/>
        <color theme="1"/>
        <rFont val="Arial"/>
        <family val="2"/>
      </rPr>
      <t>La disciplina deportiva de Beisbol:</t>
    </r>
    <r>
      <rPr>
        <sz val="10"/>
        <color theme="1"/>
        <rFont val="Arial"/>
        <family val="2"/>
      </rPr>
      <t xml:space="preserve"> Se asignó 1 entrenador,</t>
    </r>
    <r>
      <rPr>
        <sz val="10"/>
        <rFont val="Arial"/>
        <family val="2"/>
      </rPr>
      <t xml:space="preserve"> Se realiza planeación de entreminientos y metodos de enseñanza utilizando los medios virtuales utilizando la plataforma ZOOM devido a la emergencia sanitaria COVID-19 que benefició 42 deportistas (3  mujeres- 39- hombres) con edades entre los 12 a los 17 años.</t>
    </r>
  </si>
  <si>
    <r>
      <rPr>
        <b/>
        <sz val="10"/>
        <color theme="1"/>
        <rFont val="Arial"/>
        <family val="2"/>
      </rPr>
      <t>La disciplina deportiva de Futbol:</t>
    </r>
    <r>
      <rPr>
        <sz val="10"/>
        <color theme="1"/>
        <rFont val="Arial"/>
        <family val="2"/>
      </rPr>
      <t xml:space="preserve"> Se asignaron 3 entrenadores y 1 monitores</t>
    </r>
    <r>
      <rPr>
        <sz val="10"/>
        <color rgb="FFFF0000"/>
        <rFont val="Arial"/>
        <family val="2"/>
      </rPr>
      <t>.</t>
    </r>
    <r>
      <rPr>
        <sz val="10"/>
        <rFont val="Arial"/>
        <family val="2"/>
      </rPr>
      <t xml:space="preserve"> Se realizaplaneación de entreminientos y metodos de enseñanza utilizando los medios virtuales utilizando la plataforma ZOOM devido a la emergencia sanitaria COVID-19, que benefició 57 deportistas (17 mujeres- 40 hombres) con edades entre los 12 a los 17 años </t>
    </r>
  </si>
  <si>
    <r>
      <rPr>
        <b/>
        <sz val="10"/>
        <color theme="1"/>
        <rFont val="Arial"/>
        <family val="2"/>
      </rPr>
      <t>La disciplina deportiva de Futbol de Salon</t>
    </r>
    <r>
      <rPr>
        <sz val="10"/>
        <color theme="1"/>
        <rFont val="Arial"/>
        <family val="2"/>
      </rPr>
      <t xml:space="preserve">: Se asignaron 1 entrenadores  Se realiza planeación de entreminientos y metodos de enseñanza utilizando los medios virtuales utilizando la </t>
    </r>
    <r>
      <rPr>
        <sz val="10"/>
        <rFont val="Arial"/>
        <family val="2"/>
      </rPr>
      <t>plataforma ZOOM devido a la emergencia sanitaria COVID-19</t>
    </r>
    <r>
      <rPr>
        <sz val="10"/>
        <color rgb="FFFF0000"/>
        <rFont val="Arial"/>
        <family val="2"/>
      </rPr>
      <t xml:space="preserve"> </t>
    </r>
    <r>
      <rPr>
        <sz val="10"/>
        <rFont val="Arial"/>
        <family val="2"/>
      </rPr>
      <t>que benefició 27 (14 mujeres - 13 hombres) deportistas con edades entre los 15 a los 25 años.</t>
    </r>
  </si>
  <si>
    <r>
      <rPr>
        <b/>
        <sz val="10"/>
        <rFont val="Arial"/>
        <family val="2"/>
      </rPr>
      <t>La disciplina deportiva de Ajedrez:</t>
    </r>
    <r>
      <rPr>
        <sz val="10"/>
        <rFont val="Arial"/>
        <family val="2"/>
      </rPr>
      <t xml:space="preserve"> Se asignó 1 entrenador, Se realiza pplaneación de entreminientos y metodos de enseñanza utilizando los medios virtuales utilizando la plataforma ZOOM devido a la emergencia sanitaria COVID-19  que benefició 11 deportistas  con edades entre los 7 y los 14 años, los entrenamientos se desarrollan en el coliseo Carlos Alberto Bejarano en los horarios  lunes, miércoles y  viernes de 4:00pm a 7:30pm y sábados de 8:30am a 11:30am 
</t>
    </r>
  </si>
  <si>
    <r>
      <rPr>
        <b/>
        <sz val="10"/>
        <color theme="1"/>
        <rFont val="Arial"/>
        <family val="2"/>
      </rPr>
      <t>La disciplina deportiva de Atletismo</t>
    </r>
    <r>
      <rPr>
        <sz val="10"/>
        <color theme="1"/>
        <rFont val="Arial"/>
        <family val="2"/>
      </rPr>
      <t xml:space="preserve">: Se asignaron 1 entrenador, </t>
    </r>
    <r>
      <rPr>
        <sz val="10"/>
        <rFont val="Arial"/>
        <family val="2"/>
      </rPr>
      <t xml:space="preserve"> Se realiza planeación de entreminientos y metodos de enseñanza utilizando los medios virtuales utilizando la plataforma ZOOM devido a la emergencia sanitaria COVID-19  que benefició 35 deportistas con edades entre los 11 y los 19 años. 
</t>
    </r>
  </si>
  <si>
    <r>
      <rPr>
        <b/>
        <sz val="10"/>
        <rFont val="Arial"/>
        <family val="2"/>
      </rPr>
      <t>La disciplina deportiva de Patinaje:</t>
    </r>
    <r>
      <rPr>
        <sz val="10"/>
        <rFont val="Arial"/>
        <family val="2"/>
      </rPr>
      <t xml:space="preserve"> Se asignó 1 entrenador monitor Se realiza planeacion de entreminientos y metodos de enseñanza utilizando los medios virtuales utilizando la plataforma ZOOM devido a la emergencia sanitaria COVID-19 que benefició 26 deportistas   con edades entre los 6 y los 28 años.</t>
    </r>
  </si>
  <si>
    <r>
      <rPr>
        <b/>
        <sz val="10"/>
        <rFont val="Arial"/>
        <family val="2"/>
      </rPr>
      <t>La disciplina deportiva de Natacion:</t>
    </r>
    <r>
      <rPr>
        <sz val="10"/>
        <rFont val="Arial"/>
        <family val="2"/>
      </rPr>
      <t xml:space="preserve">  Se asignaron 2 entrenadores Se realiza planeacion de entreminientos y metodos de enseñanza utilizando los medios virtuales utilizando la plataforma ZOOM devido a la emergencia sanitaria COVID-19  que benefició 22  deportistas  con edades entre los 6 y los 28 años.                                                                                                                                                                                                                                                                                                           </t>
    </r>
  </si>
  <si>
    <r>
      <rPr>
        <b/>
        <sz val="10"/>
        <rFont val="Arial"/>
        <family val="2"/>
      </rPr>
      <t>La disciplina deportiva de Triathlon:</t>
    </r>
    <r>
      <rPr>
        <sz val="10"/>
        <rFont val="Arial"/>
        <family val="2"/>
      </rPr>
      <t xml:space="preserve">  Se asignó 1 monitor Se realiza planeacion de entreminientos y metodos de enseñanza utilizando los medios virtuales utilizando la plataforma ZOOM devido a la emergencia sanitaria COVID-19 que benefició 15 deportistas con edades entre los 6 y los 59 años.</t>
    </r>
  </si>
  <si>
    <r>
      <rPr>
        <b/>
        <sz val="10"/>
        <rFont val="Arial"/>
        <family val="2"/>
      </rPr>
      <t>La disciplina deportiva de Levantamiento de Pesas:</t>
    </r>
    <r>
      <rPr>
        <sz val="10"/>
        <rFont val="Arial"/>
        <family val="2"/>
      </rPr>
      <t xml:space="preserve">  Se asignaron 1 entrenado y 2 monitore Se realiza planeacion de entreminientos y metodos de enseñanza utilizando los medios virtuales utilizando la plataforma ZOOM devido a la emergencia sanitaria COVID-19 que benefició 43 deportistas  con edades entre los 6 y los 59 años.                                                                                      
 </t>
    </r>
  </si>
  <si>
    <r>
      <rPr>
        <b/>
        <sz val="10"/>
        <rFont val="Arial"/>
        <family val="2"/>
      </rPr>
      <t>La disciplina deportiva de Taekwondo</t>
    </r>
    <r>
      <rPr>
        <sz val="10"/>
        <rFont val="Arial"/>
        <family val="2"/>
      </rPr>
      <t>:  Se asignó 2 entrenadores  Se realiza planacion de entreminientos y metodos de enseñanza utilizando los medios virtuales utilizando la plataforma ZOOM devido a la emergencia sanitaria COVID-19 que benefició 53 deportistas  con edades entre los 6 y los 59 años.</t>
    </r>
  </si>
  <si>
    <r>
      <rPr>
        <b/>
        <sz val="10"/>
        <color theme="1"/>
        <rFont val="Arial"/>
        <family val="2"/>
      </rPr>
      <t xml:space="preserve">La disciplina deportiva de Ciclismo: </t>
    </r>
    <r>
      <rPr>
        <sz val="10"/>
        <color theme="1"/>
        <rFont val="Arial"/>
        <family val="2"/>
      </rPr>
      <t xml:space="preserve">Se asignó 1 entrenador </t>
    </r>
    <r>
      <rPr>
        <sz val="10"/>
        <color rgb="FFFF0000"/>
        <rFont val="Arial"/>
        <family val="2"/>
      </rPr>
      <t xml:space="preserve"> </t>
    </r>
    <r>
      <rPr>
        <sz val="10"/>
        <rFont val="Arial"/>
        <family val="2"/>
      </rPr>
      <t xml:space="preserve"> Se realiza planeación de entreminientos y metodos de enseñanza utilizando los medios virtuales utilizando la plataforma ZOOM devido a la emergencia sanitaria COVID-19 que benefició 36 deportistas  con edades entre los 6 y los 59 años.</t>
    </r>
  </si>
  <si>
    <r>
      <rPr>
        <b/>
        <sz val="10"/>
        <color theme="1"/>
        <rFont val="Arial"/>
        <family val="2"/>
      </rPr>
      <t>La disciplina deportiva de Ciclomontañismo:</t>
    </r>
    <r>
      <rPr>
        <sz val="10"/>
        <color theme="1"/>
        <rFont val="Arial"/>
        <family val="2"/>
      </rPr>
      <t xml:space="preserve"> Se asignó 1 entrenador</t>
    </r>
    <r>
      <rPr>
        <sz val="10"/>
        <color rgb="FFFF0000"/>
        <rFont val="Arial"/>
        <family val="2"/>
      </rPr>
      <t xml:space="preserve">  </t>
    </r>
    <r>
      <rPr>
        <sz val="10"/>
        <rFont val="Arial"/>
        <family val="2"/>
      </rPr>
      <t xml:space="preserve">   Se realiza planeación de entreminientos y metodos de enseñanza utilizando los medios virtuales utilizando la plataforma ZOOM devido a la emergencia sanitaria COVID-19 que benefició 26 deportistas con edades entre los 6 y los 59 años.</t>
    </r>
  </si>
  <si>
    <r>
      <rPr>
        <b/>
        <sz val="10"/>
        <color theme="1"/>
        <rFont val="Arial"/>
        <family val="2"/>
      </rPr>
      <t>La disciplina deportiva de Lucha</t>
    </r>
    <r>
      <rPr>
        <sz val="10"/>
        <color theme="1"/>
        <rFont val="Arial"/>
        <family val="2"/>
      </rPr>
      <t>: Se asignaron 1 entrenadores</t>
    </r>
    <r>
      <rPr>
        <sz val="10"/>
        <rFont val="Arial"/>
        <family val="2"/>
      </rPr>
      <t xml:space="preserve">     Se realiza planeación de entreminientos y metodos de enseñanza utilizando los medios virtuales utilizando la plataforma ZOOM devido a la emergencia sanitaria COVID-19que benefició 51 deportistas  con edades entre los 6 y los 59 años.
</t>
    </r>
  </si>
  <si>
    <r>
      <rPr>
        <b/>
        <sz val="10"/>
        <color theme="1"/>
        <rFont val="Arial"/>
        <family val="2"/>
      </rPr>
      <t xml:space="preserve">La disciplina deportiva de Judo: </t>
    </r>
    <r>
      <rPr>
        <sz val="10"/>
        <color theme="1"/>
        <rFont val="Arial"/>
        <family val="2"/>
      </rPr>
      <t>Se asignaron 1 entrenador y 2 monitor</t>
    </r>
    <r>
      <rPr>
        <sz val="10"/>
        <rFont val="Arial"/>
        <family val="2"/>
      </rPr>
      <t xml:space="preserve">     Se realiza planeación de entreminientos y metodos de enseñanza utilizando los medios virtuales utilizando la plataforma ZOOM devido a la emergencia sanitaria COVID-19que benefició 55 deportistas con edades entre los 6 y los 59 años.</t>
    </r>
  </si>
  <si>
    <r>
      <rPr>
        <b/>
        <sz val="10"/>
        <rFont val="Arial"/>
        <family val="2"/>
      </rPr>
      <t xml:space="preserve">La disciplina deportiva de Tenis de Mesa: </t>
    </r>
    <r>
      <rPr>
        <sz val="10"/>
        <rFont val="Arial"/>
        <family val="2"/>
      </rPr>
      <t xml:space="preserve"> Se asignó 1 entrenador que Se realiza planeacion de entreminientos y metodos de enseñanza utilizando los medios virtuales utilizando la plataforma ZOOM devido a la emergencia sanitaria COVID-19 benefició 9 deportistas  con edades entre los 6 y los 28 años.</t>
    </r>
  </si>
  <si>
    <r>
      <rPr>
        <b/>
        <sz val="10"/>
        <rFont val="Arial"/>
        <family val="2"/>
      </rPr>
      <t>La disciplina deportiva de Gimnasia:</t>
    </r>
    <r>
      <rPr>
        <sz val="10"/>
        <rFont val="Arial"/>
        <family val="2"/>
      </rPr>
      <t xml:space="preserve">  Se asignó 1 entrenador  Se realiza planeacion de entreminientos y metodos de enseñanza utilizando los medios virtuales utilizando la plataforma ZOOM devido a la emergencia sanitaria COVID-19 que benefició 42 deportistas con edades entre los 6 y los 25 años. </t>
    </r>
  </si>
  <si>
    <r>
      <rPr>
        <b/>
        <sz val="10"/>
        <rFont val="Arial"/>
        <family val="2"/>
      </rPr>
      <t>La disciplina deportiva de Boxeo:</t>
    </r>
    <r>
      <rPr>
        <sz val="10"/>
        <rFont val="Arial"/>
        <family val="2"/>
      </rPr>
      <t xml:space="preserve">   Se asignó 1 entrenador Se realiza planeacion de entreminientos y metodos de enseñanza utilizando los medios virtuales utilizando la plataforma ZOOM devido a la emergencia sanitaria COVID-19 que benefició 29 deportistas  con edades entre los 13 y los 18 años.   </t>
    </r>
  </si>
  <si>
    <r>
      <rPr>
        <b/>
        <sz val="10"/>
        <rFont val="Arial"/>
        <family val="2"/>
      </rPr>
      <t xml:space="preserve">La disciplina deportiva de Esgrima: </t>
    </r>
    <r>
      <rPr>
        <sz val="10"/>
        <rFont val="Arial"/>
        <family val="2"/>
      </rPr>
      <t xml:space="preserve">Se asignaron 1 entrenador Se realiza planeación de entreminientos y metodos de enseñanza utilizando los medios virtuales utilizando la plataforma ZOOM devido a la emergencia sanitaria COVID-19que benefició que benefició 52 deportistas  con edades entre los 6 y los 25 años,                                                                                                                                                                                                        </t>
    </r>
  </si>
  <si>
    <r>
      <rPr>
        <b/>
        <sz val="10"/>
        <rFont val="Arial"/>
        <family val="2"/>
      </rPr>
      <t>La disciplina deportiva de Hapkido:</t>
    </r>
    <r>
      <rPr>
        <sz val="10"/>
        <rFont val="Arial"/>
        <family val="2"/>
      </rPr>
      <t xml:space="preserve"> Se asignó 1 entrenador Se realiza planeación de entreminientos y metodos de enseñanza utilizando los medios virtuales utilizando la plataforma ZOOM devido a la emergencia sanitaria COVID-19que benefició 40 deportistas  con edades entre los 6 y los 59 años. </t>
    </r>
  </si>
  <si>
    <r>
      <rPr>
        <b/>
        <sz val="10"/>
        <rFont val="Arial"/>
        <family val="2"/>
      </rPr>
      <t xml:space="preserve">La disciplina deportiva de Karate - do: </t>
    </r>
    <r>
      <rPr>
        <sz val="10"/>
        <rFont val="Arial"/>
        <family val="2"/>
      </rPr>
      <t xml:space="preserve">Se asignó 1 monitor Se realiza planeación de entreminientos y metodos de enseñanza utilizando los medios virtuales utilizando la plataforma ZOOM devido a la emergencia sanitaria COVID-19que benefició 29 deportistas con edades entre los 6 y los 59 años.
</t>
    </r>
  </si>
  <si>
    <r>
      <rPr>
        <b/>
        <sz val="10"/>
        <color theme="1"/>
        <rFont val="Arial"/>
        <family val="2"/>
      </rPr>
      <t xml:space="preserve">La disciplina deportiva de Baloncesto en Silla de Ruedas: </t>
    </r>
    <r>
      <rPr>
        <sz val="10"/>
        <color theme="1"/>
        <rFont val="Arial"/>
        <family val="2"/>
      </rPr>
      <t xml:space="preserve"> Se asignó 1 entrenador Se realiza planeacion de entreminientos y metodos de enseñanza utilizando los medios virtuales utilizando la plataforma ZOOM devido a la emergencia sanitaria COVID-19 que benefició 11 deportistas, con un rango de edades de los 24 a los 38 años. </t>
    </r>
  </si>
  <si>
    <r>
      <rPr>
        <b/>
        <sz val="10"/>
        <rFont val="Arial"/>
        <family val="2"/>
      </rPr>
      <t>La disciplina deportiva de Ajedrez:</t>
    </r>
    <r>
      <rPr>
        <sz val="10"/>
        <rFont val="Arial"/>
        <family val="2"/>
      </rPr>
      <t xml:space="preserve">  Se participo en el TORNEO DEPARTAMENTAL DE AJEDREZ CATEGORIA MAYORES, SUB-8 Y SUB-10    obteniendo cinco (5) deportistas clasificados al campeonato nacional de Medellín y Ibagué.                                                                                                                                                      </t>
    </r>
  </si>
  <si>
    <r>
      <t xml:space="preserve">La disciplina deportiva de Karate - do: </t>
    </r>
    <r>
      <rPr>
        <sz val="10"/>
        <rFont val="Arial"/>
        <family val="2"/>
      </rPr>
      <t>campeonato departamental de karate do de la categoria juveniles el cual tubo lugar  en la unidad panamericana y sede de la liga de karate do                                                                                                                
FECHA: 22 de febrero del 2020 el cual  contó con la participación de 80 deportistas en el campeonato y con 6 municipios: Cali,  Buenaventura, jamundi, Tuluá, Yumbo, Palmira donde nos representaron deportistas de yumbo con una participación de 12 deportistas, 1 entrenador y un monitor, obteniendo 1 medallas de oro en kumite, 4 medallas de plata, 4 medallas de bronce en la modalidad de kumite individual, en la modalidad de katas 3 medallas de oro, 4 de plata, 2 de bronce, con un total de 4 de oro, 9 de plata y 6 de bronce.</t>
    </r>
    <r>
      <rPr>
        <b/>
        <sz val="10"/>
        <rFont val="Arial"/>
        <family val="2"/>
      </rPr>
      <t xml:space="preserve">
</t>
    </r>
  </si>
  <si>
    <r>
      <t>La disciplina deportiva de Natacion:</t>
    </r>
    <r>
      <rPr>
        <sz val="10"/>
        <rFont val="Arial"/>
        <family val="2"/>
      </rPr>
      <t xml:space="preserve"> chequeo departamental categoría juvenil de natacion el cual tuvo lugar en la   unidad panamericana liga de natación.
los dias  14 – 16 de febrero de 2020.  En este evento participamos con un total de 5 deportistas deportistas de los cuales 6 son proyectados a los próximos juegos departamentales.
Este chequeo sirvió para empezar a depurar los posibles rivales a enfrentar en dichas justas y su progresión de tiempo con respecto a nuestros chicos: (Cartago, y Cali) al terminar este evento. se muestran como los rivales por el medallero en los juegos del próximo año.</t>
    </r>
  </si>
  <si>
    <r>
      <t xml:space="preserve">La disciplina deportiva de Judo: </t>
    </r>
    <r>
      <rPr>
        <sz val="10"/>
        <rFont val="Arial"/>
        <family val="2"/>
      </rPr>
      <t>campeonato departamental de judo en las categorías sub 21 y sub 18 realizado el 02 de febrero  lugar de l evento Coliseo del pueblo o obtuvieron 19 medallas en total, 13 de oro, 2 de plata y 4 de bronce en la modalidad de combate individual.</t>
    </r>
  </si>
  <si>
    <r>
      <t>La disciplina deportiva de Esgrima:</t>
    </r>
    <r>
      <rPr>
        <sz val="10"/>
        <rFont val="Arial"/>
        <family val="2"/>
      </rPr>
      <t xml:space="preserve"> campeonato departamental de esgrima abierto y clasificatorio al campeonato nacional infantil, pre cadetes, catedes y junior, evento realizado el 22 de febrero del 2020 lugar coliseo del pueblo  con un resultado en la tabla general el primer puesto con 10 medallas de oro, 5 de plata y 5 de bronces.</t>
    </r>
  </si>
  <si>
    <r>
      <t>La disciplina deportiva de Levantamiento de Pesas:</t>
    </r>
    <r>
      <rPr>
        <sz val="10"/>
        <rFont val="Arial"/>
        <family val="2"/>
      </rPr>
      <t xml:space="preserve"> Campeonato Departamental de Pesas Olímpica realizado en la ciudad de Cali, evento donde participan los deportistas de la selección yumbo con una cantidad de 12 deportistas y 2 entrenadores, evento que se realiza para ver los nuevos procesos para juegos departamentales y futuros deportistas para el rendimiento donde se contó con los municipios de Buga, Palmira, Yumbo, Cali, Cartago, Jamundí con una cantidad total de todos los municipios de 80 participantes.                                                                                                                                                                                            Resultados obtenidos por deportistas en la disciplina de pesas olímpica                                                                                                                                                     samuel andrade medalla de oro, luisa fernanda largacha medalla de plata, diego alejandro sanchez medalla de oro, Linda salome Ordoñez medalla de plata, juan jose sanchez medalla de plata, lina maria martinez medalla de bronce, john londoño plata.                                                                                                                                                                                                                                                                                                                                                                                                                                                                                                                                                                                                                                                                                                                               </t>
    </r>
  </si>
  <si>
    <r>
      <t>La disciplina deportiva de Triathlon:</t>
    </r>
    <r>
      <rPr>
        <sz val="10"/>
        <rFont val="Arial"/>
        <family val="2"/>
      </rPr>
      <t xml:space="preserve">  campeonato nacional de triatlón del 9 – 10 de febrero de 2020
LUGAR: palmira valle      En este evento participaron con un total de 8 deportistas deportistas de los cuales 8 son proyectados a los próximos juegos nacionales, Este campeonato sirvió para evaluar nuestro nivel competitivo con los chicos de Bogotá y caldas. que en este
momento son los rivales a puestos en las competencias internacionales para este 2020.</t>
    </r>
  </si>
  <si>
    <r>
      <t>La disciplina deportiva de Boxeo:</t>
    </r>
    <r>
      <rPr>
        <sz val="10"/>
        <rFont val="Arial"/>
        <family val="2"/>
      </rPr>
      <t>campeonato departamental de boxeo categorías  cadates  el cual se ddesarrollo del 21 al 23 de febrero del 2020 y  contó con la participación de 55 deportistas de 11 municipios: Cali, Buenaventura, jamundi, Tuluá, Buga, Cartago, Guacarí, Ginebra, Candelaria, Yumbo, Palmira donde nos representaron deportistas de yumbo con una participación de 7 deportistas, 1 entrenador, obteniendo 2 medallas de oro de junior y juvenil, 3 de plata en juvenil y un medalla de plata junior.</t>
    </r>
  </si>
  <si>
    <r>
      <t>La disciplina deportiva de Badminton:</t>
    </r>
    <r>
      <rPr>
        <sz val="10"/>
        <rFont val="Arial"/>
        <family val="2"/>
      </rPr>
      <t xml:space="preserve"> Primer Chequeo Departamental de Bádminton. Chequeo Departamental de Bádminton, donde nos representaron deportistas de las diferentes categorías de la Selección Yumbo con una participación total de aproximadamente 100 Deportistas. La participación de este evento es clasificatorio para el ciclo de conformación de Selección Valle de Bádminton.</t>
    </r>
  </si>
  <si>
    <r>
      <rPr>
        <b/>
        <sz val="10"/>
        <color theme="1"/>
        <rFont val="Arial"/>
        <family val="2"/>
      </rPr>
      <t>La disciplina deportiva de Voleibol:</t>
    </r>
    <r>
      <rPr>
        <sz val="10"/>
        <color theme="1"/>
        <rFont val="Arial"/>
        <family val="2"/>
      </rPr>
      <t xml:space="preserve"> Se asignó 1 entrenador</t>
    </r>
    <r>
      <rPr>
        <sz val="10"/>
        <color rgb="FFFF0000"/>
        <rFont val="Arial"/>
        <family val="2"/>
      </rPr>
      <t xml:space="preserve"> </t>
    </r>
    <r>
      <rPr>
        <sz val="10"/>
        <rFont val="Arial"/>
        <family val="2"/>
      </rPr>
      <t>Se realiza planeación de entreminientos y metodos de enseñanza utilizando los medios virtuales utilizando la plataforma ZOOM devido a la emergencia sanitaria COVID-19 que benefició 24  (7 hombres - 17 mujeres) deportistas con edades entre los 8 años a los 16  años.</t>
    </r>
  </si>
  <si>
    <r>
      <rPr>
        <b/>
        <sz val="11"/>
        <rFont val="Arial"/>
        <family val="2"/>
      </rPr>
      <t>La disciplina deportiva de Sambo:</t>
    </r>
    <r>
      <rPr>
        <sz val="11"/>
        <rFont val="Arial"/>
        <family val="2"/>
      </rPr>
      <t xml:space="preserve">   Se asignó un entrenador Se realiza planeación de entreminientos y metodos de enseñanza utilizando los medios virtuales utilizando la plataforma ZOOM devido a la emergencia sanitaria COVID-19 que benefició 10 deportistas.</t>
    </r>
  </si>
  <si>
    <r>
      <rPr>
        <b/>
        <sz val="11"/>
        <rFont val="Arial"/>
        <family val="2"/>
      </rPr>
      <t xml:space="preserve">La disciplina deportiva de Badminton: </t>
    </r>
    <r>
      <rPr>
        <sz val="11"/>
        <rFont val="Arial"/>
        <family val="2"/>
      </rPr>
      <t xml:space="preserve">  Se asignó un entrenador Se realiza planeación de entreminientos y metodos de enseñanza utilizando los medios virtuales utilizando la plataforma ZOOM devido a la emergencia sanitaria COVID-19 que benefició 12 deportistas.                                                                                                                                                                      </t>
    </r>
  </si>
  <si>
    <t xml:space="preserve">Las actividades del promotor de deporte social comunitario consisten en desarrollar acciones de extensión de los servicios del IMDERTY en la comunidad, en busca de masificar el deporte y la actividad física en el municipio.
Se contó con un total de 20 promotores de deporte social comunitario Se realiza planeación de entrenamientos y métodos de enseñanza utilizando los medios virtuales utilizando la plataforma ZOOM debido a la emergencia sanitaria COVID-19
Comuna 1: Se contó con 9 promotores los cuales realizaron trabajos en los barrios Las Américas, , Estancia, san Jorge, Panorama,  beneficiando un total de 474 personas. 
Comuna 2: Se contó con  9 promotores los cuales realizaron trabajos en los barrios Belalcázar,  Comfandi, Fray Peña, Bolívar e IMDERTY beneficiando un total de 152 personas.
Comuna 3: Se contó con 6 promotores los cuales realizaron trabajos en los barrios La Trinidad 1 y 2, Buenos Aires,, San Fernando, Nuevo Horizonte beneficiando un total de 169  personas.
Comuna 4: Se contó con 6 promotores los cuales realizaron trabajos en los barrios, Guacanda, Lleras, Bellavista, Pizarro. Beneficiando un total de 493 personas.
Zona rural: Se contó con 6 promotores en los corregimientos de San Marcos, La Pérez y La Olga beneficiando un total de 174 personas.
En total este programa benefició un total de 1.463  personas. 
</t>
  </si>
  <si>
    <t>Se impactó virtualmente a 340 niños y niñas de 2 a 5 años de edad con la actividad denominada "Crianza Amorosa" Trasmisión especial para madres gestantes y sus niños de primera infancia.</t>
  </si>
  <si>
    <r>
      <t xml:space="preserve">Los estilos de vida saludable son un estrategia global, que hace parte de una tendencia moderna de salud, básicamente está enmarcada dentro de la prevención de enfermedades y promoción de la salud el cual se generó por una declaración de la organización mundial de salud, para mejorar los factores de riesgo como alimentación poca saludable y sedentarismo. en el mes de Marzo  en los días del 9 al 13  se impactaron un total de 412 personas  de 22 grupos que pertenecen al programa HABITOS Y ESTILOS DE VIDA SALUDABLE HEVS distribuidos así:  salud y recreación (13 personas), luz de vida (20 personas), Belalcázar (15 personas), Zacarías (17 personas), amor por siempre (12 personas), sendero de paz (12 personas), años alegres (18 personas),  funcional IMDERTY (40 personas), portachuelo (14 personas), amanecer saludable (17 personas), esperanza de vida (24 personas), ilusión de vivir (16 personas), disfrutando mis mejores años (14 personas), activo teatrino (12 personas), activados parque del pinar (8 personas), adulto mayor las Américas (11 personas), nuevo amanecer (18 personas), aerorumba las Américas (19 personas),pueblito viejo (27 personas),  grupo vida y salud (31 personas), poder de vida (35 personas),  las dinámicas (19 personas). -Comuna 1 se impactó un total de 132 personas, -Comuna 2 se impactó un total de 88 personas, -Comuna 3 se impactó un total de  62 personas, -Comuna 4 se impactó un total de 92 personas.  -Zona rural  se impactó un total de 34 personas. 
Estas actividades   consisten en actividad musicalizada y no musicalizada donde se realizan juegos de agilidad, destreza,   el trabajo que se lleva a cabo con el adulto mayor es de baja intensidad.  Se realiza planeación de entrenamientos y métodos de enseñanza utilizando los medios virtuales utilizando la plataforma ZOOM debido a la emergencia sanitaria COVID-19
ACTIVIDADES PRESENCIALES Y VIRTUALES MES DE FEBRERO A SEPTIEMBRE:    Rumba musicalizada, Actividades para Personas  Adultas Mayores,  Ejercítate de casa,  Rumba aeróbica, Funcional, Fortalecimiento Muscular, Cardio, Step, Baile Deportivo, Rumba Aeróbica. </t>
    </r>
    <r>
      <rPr>
        <b/>
        <sz val="11"/>
        <rFont val="Arial"/>
        <family val="2"/>
      </rPr>
      <t>TOTAL IMPACTO PRESENCIAL Y VIRTUAL: 15.031 Personas</t>
    </r>
    <r>
      <rPr>
        <sz val="11"/>
        <rFont val="Arial"/>
        <family val="2"/>
      </rPr>
      <t xml:space="preserve">
</t>
    </r>
  </si>
  <si>
    <t xml:space="preserve">Se realiza Articulación con la entidad de INDERVALLE  para la realización de la 3ra maratón del pacifico llevada a cabo el mes de agosto por medio de las plataformas de IMDERTY  por Facebook live  con un alcance de 70 personas impactadas, esta trasmisión fue replicada por medios audiovisuales como Telepacífico  y  Facebook de INDERVALLE.   
Se realiza maratón 5 kolors actividad realizada el mes de julio por medio virtual en la plataforma Facebook live  del IMDERY debido a la emergencia sanitaria COVID -19.  Con un total de 654 personas alcanzadas. Se trabajó la modalidad de rumba aeróbica, gimnasia aeróbica, Step, arte marcial mixta y funcional.
</t>
  </si>
  <si>
    <t>Actividad Programada para el mes de Octubre</t>
  </si>
  <si>
    <r>
      <t xml:space="preserve">Estas actividades   consisten en actividad musicalizada y no musicalizada donde se realizan juegos de agilidad, destreza,   el trabajo que se lleva a cabo con el adulto mayor es de baja intensidad.  realiza planeación de entrenamientos y métodos de enseñanza utilizando los medios virtuales utilizando la plataforma ZOOM debido a la emergencia sanitaria COVID-19Actividad física : 75 personas  - Semana Adulto Mayor: 105 personas  - Mantenimiento Muscular: 45 personas  - Ruta Funcional 59 personas  - Rutinas Adulto Mayor 41 personas  - Aeróbicos : 51 personas -  Juegos Recreativos:89  personas - Fortalecimiento Muscular 78 personas  </t>
    </r>
    <r>
      <rPr>
        <b/>
        <sz val="11"/>
        <rFont val="Arial"/>
        <family val="2"/>
      </rPr>
      <t>TOTAL DE PERSONAS IMPACTADAS: 543</t>
    </r>
  </si>
  <si>
    <t>La implementación del programa de Educación Física y Deporte Escolar en las Instituciones Educativas consiste en masificar el deporte en los estudiantes del municipio de Yumbo en las disciplinas deportivas de futbol, futbol sala, baloncesto, voleibol, balonmano, atletismo, donde no solo aparte de la preparación para obtener resultados positivos en las diferentes competencias, es un programa semillero de deportes y de detección de talentos.
El total general de estudiantes beneficiados por los profesores y/o monitores de las 13 Instituciones Educativas: .E Alberto Mendoza Mayor 54 - Antonia Santos 340 - Ceat General  93 - General Santander 110 - Jose Antonio Galan  72 - Jose Maria Cordoba 233 -  Juan XXIII 146 - Leonor Lourido de Velasco 45 - Mayor de Yumbo  183 - Policarpa Salavarrieta  69 - Rosa Zarate de Peña  28 - Titan 207 - Gabriel Garcia Marquez 76 población estudiantil atendida  1656.  El l programa de Deporte escolar atiende 582 estudiantes del Municipio de Yumbo para un alcance total  de ambos programas de 2238 estudiantes impactados.     https://drive.google.com/drive/folders/1hwHKYoAQddai7xlE07sRtR6ruQnYnaAC?usp=sharing</t>
  </si>
  <si>
    <t xml:space="preserve">Se contratan 15 Licenciados  para el programa de Educacion fisica  y 18 Monitores del Programa Deporte Escolar. En primera medida desarrollaron la estructuración del plan municipal de educación física del instituto municipal del deporte y la recreación de yumbo IMDERTY. 
Se adapta la planeación a través de módulos educativos que contienen videos ilustrativos de las clases, para que los estudiantes logren realizarlas desde su hogar con implementos al alcance de su mano, este material  se envía a las Instituciones educativas por medio de un Google Drive donde se encuentran todas las sesiones a realizar.
 </t>
  </si>
  <si>
    <t>Planillas de asistencia, informe de actividades, contratos N° 178,183,188,189,192,195,197,198,199,200,201,202</t>
  </si>
  <si>
    <t>Planillas de asistencia, informe de actividades, contratos N° 225,240,241,242,245,246,247,259,260</t>
  </si>
  <si>
    <t>Informe de Actividades Programa HEVS</t>
  </si>
  <si>
    <t>Planillas de asistencia, informe de actividades, contratos N° 194, 228, 171, 180, 174,  180, 151, 182, 228, 248,124, 231, 232, 170, 175, 205, 161, 203, 157, 196, 240, 222.</t>
  </si>
  <si>
    <t>Actividad Programada para el mes de Noviembre y Diciembre.</t>
  </si>
  <si>
    <t>Informe de Actividades Programa Recreación</t>
  </si>
  <si>
    <r>
      <t xml:space="preserve">El apoyo en actividades de recreación consiste en disponer de personal capacitado para el desarrollo de actividades lúdico recreativas y de aprovechamiento del tiempo libre, como actividad musicalizada y juegos tradicionales entre otras. Se realiza planeación de métodos de enseñanza utilizando los medios virtuales utilizando la plataforma ZOOM debido a la emergencia sanitaria COVID-19 .  En Pandemia el programa de Recreación busca llegar a los hogares de las familias Yumbeñas en el territorio y las que están en el exterior con tres programas virtuales a la semana como son:
A. “a Jugar se dijo” 
B. “Zona Joven” 
C.“ Recreanotas”                                                                                                                                                                                                                                    Del mismo modo, realiza articulaciones con dependencias de la administración municipal  secretaría de Bienestar Social, Secretaría de Educación Municipal, Hospital municipal la Buena Esperanza, el IMCY, Instituto Colombiano de Bienestar Familiar ICBF. 
 Actividades apoyadas:            
                                                                                                                                                                                                                                               -Celebración  de la  XII semana de la discapacidad: 813 personas beneficiadas - Actividad Recreativa GAIA 163  niños y niñas atendidas. - Semana de la mujer: 178  </t>
    </r>
    <r>
      <rPr>
        <b/>
        <sz val="11"/>
        <rFont val="Arial"/>
        <family val="2"/>
      </rPr>
      <t>Total Impacto personas conectadas y beneficiadas: 1.154</t>
    </r>
  </si>
  <si>
    <t>Informe del Área de Atención al Deportista</t>
  </si>
  <si>
    <t>Resolución y Politica Publicada</t>
  </si>
  <si>
    <t>Informe de Gestión área de Mantenimiento.</t>
  </si>
  <si>
    <r>
      <t xml:space="preserve">planillas de informes de actividades de contrato  </t>
    </r>
    <r>
      <rPr>
        <sz val="11"/>
        <color rgb="FFFF0000"/>
        <rFont val="Arial"/>
        <family val="2"/>
      </rPr>
      <t xml:space="preserve">022 </t>
    </r>
    <r>
      <rPr>
        <sz val="11"/>
        <color theme="1"/>
        <rFont val="Arial"/>
        <family val="2"/>
      </rPr>
      <t>(Almacén)</t>
    </r>
  </si>
  <si>
    <t>Planillas de asistencia, Informe de actividades, registros fotográficos, contratos N° 234,065,104,073,071</t>
  </si>
  <si>
    <t>Planillas de asistencia, informe de actividades, contrato N° 102</t>
  </si>
  <si>
    <t>Planillas de asistencia, Informe de actividades, contrato No. 186.</t>
  </si>
  <si>
    <t>Planillas de asistencia, informe de actividades, contrato N° 107</t>
  </si>
  <si>
    <t>Planillas de asistencia, informe de actividades, contrato N° 211,126,123,139,130</t>
  </si>
  <si>
    <t>Planillas de asistencia, informe de actividades, contrato N° 146</t>
  </si>
  <si>
    <t>Planillas de asistencia, informe de actividades, contrato N° 100,</t>
  </si>
  <si>
    <t>Planillas de asistencia, Informe de actividades, contratos N° 185</t>
  </si>
  <si>
    <t>Planillas de asistencia, Informe de actividades, contratos N°106</t>
  </si>
  <si>
    <t>Planillas de asistencia, Informe de actividades, contratos N° 112</t>
  </si>
  <si>
    <t>Planillas de asistencia, Informe de actividades, contratos N° 115.</t>
  </si>
  <si>
    <t>Planillas de asistencia, Informe de actividades, contratos N° 111,229,129</t>
  </si>
  <si>
    <t>Planillas de asistencia, Informe de actividades, contratos N° 110.</t>
  </si>
  <si>
    <t>Planillas de asistencia, Informe de actividades, contratos N° 143.</t>
  </si>
  <si>
    <t>Planillas de asistencia, Informe de actividades, contratos N° 147.</t>
  </si>
  <si>
    <t xml:space="preserve">Planillas de asistencia, Informe de actividades, contratos N° 113, </t>
  </si>
  <si>
    <t>Planillas de asistencia, Informe de actividades, contratos N° 125,138</t>
  </si>
  <si>
    <t>Planillas de asistencia, Informe de actividades, contratos N° 151,117,137</t>
  </si>
  <si>
    <t>Planillas de asistencia, Informe de actividades, contratos N° 141</t>
  </si>
  <si>
    <t>Planillas de asistencia, Informe de actividades, contratos N° 145,124</t>
  </si>
  <si>
    <t>Planillas de asistencia, Informe de actividades, contratos N° 114.</t>
  </si>
  <si>
    <t>Planillas de asistencia, Informe de actividades, contratos N° 157</t>
  </si>
  <si>
    <t>Planillas de asistencia, Informe de actividades, contratos N° 209.</t>
  </si>
  <si>
    <t>Planillas de asistencia, Informe de actividades, contratos N° 116</t>
  </si>
  <si>
    <t>Planillas de asistencia, informe de actividades, contrato N° 146.</t>
  </si>
  <si>
    <t>Planillas de asistencia, informe de actividades, contrato N° 196</t>
  </si>
  <si>
    <t>Planillas de asistencia, informe de actividades, contrato N° 145,124</t>
  </si>
  <si>
    <t>Planillas de asistencia, informe de actividades, contrato N° 109</t>
  </si>
  <si>
    <t>Planillas de asistencia, Informe de actividades, contratos N° 134</t>
  </si>
  <si>
    <t>Planillas de asistencia, Informe de actividades, contratos N° 140.</t>
  </si>
  <si>
    <t>Planillas de asistencia, informe de actividades, contrato N° 237, 129</t>
  </si>
  <si>
    <t>Planillas de asistencia, informe de actividades, contrato N° 159</t>
  </si>
  <si>
    <t>Planillas de asistencia, Informe de actividades, contratos N° x</t>
  </si>
  <si>
    <t>Planillas de asistencia, Informe de actividades, contratos N° 320</t>
  </si>
  <si>
    <t>Planillas de asistencia, informe de actividades, contrato N° 175</t>
  </si>
  <si>
    <t>Planillas de asistencia, informe de actividades, contrato N° x</t>
  </si>
  <si>
    <t>Informe de Actividades, Registro Fotográfico y Resultados Competitivos</t>
  </si>
  <si>
    <t>TOTALES</t>
  </si>
  <si>
    <t xml:space="preserve">3. Seguridad para la conservacion de los escenarios deportivos a cargo del IMDERTY </t>
  </si>
  <si>
    <t xml:space="preserve">4. Mejoramiento, adecuación y mantenimiento de redes electricas de los escenarios deportivos. </t>
  </si>
  <si>
    <t>5. Implementar la Politica de sistema de Seguridad y Salud en el Trabajo.</t>
  </si>
  <si>
    <t>1. Realizar 1 adecuaciones a los escenarios deportivos del Municipio de Yumbo.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</si>
</sst>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_-* #,##0\ _€_-;\-* #,##0\ _€_-;_-* &quot;-&quot;??\ _€_-;_-@_-"/>
    <numFmt numFmtId="169" formatCode="#,##0.00\ &quot;€&quot;"/>
    <numFmt numFmtId="170" formatCode="d\-m;@"/>
    <numFmt numFmtId="171" formatCode="_-[$$-240A]\ * #,##0_-;\-[$$-240A]\ * #,##0_-;_-[$$-240A]\ * &quot;-&quot;??_-;_-@_-"/>
    <numFmt numFmtId="176" formatCode="&quot;$&quot;\ #,##0"/>
    <numFmt numFmtId="177" formatCode="&quot;$&quot;\ #,##0.00"/>
    <numFmt numFmtId="178" formatCode="0.0"/>
  </numFmts>
  <fonts count="23"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sz val="10"/>
      <color theme="1"/>
      <name val="Arial Narrow"/>
      <family val="2"/>
    </font>
    <font>
      <sz val="8"/>
      <name val="Tahoma"/>
      <family val="2"/>
    </font>
    <font>
      <sz val="11"/>
      <color indexed="8"/>
      <name val="Calibri"/>
      <family val="2"/>
    </font>
    <font>
      <sz val="10"/>
      <name val="Arial"/>
      <family val="2"/>
      <charset val="1"/>
    </font>
    <font>
      <sz val="10"/>
      <name val="Arial"/>
      <family val="2"/>
    </font>
    <font>
      <sz val="10"/>
      <color rgb="FF000000"/>
      <name val="Arial"/>
      <family val="2"/>
    </font>
    <font>
      <b/>
      <sz val="10"/>
      <name val="Arial"/>
      <family val="2"/>
    </font>
    <font>
      <sz val="10"/>
      <name val="Arial"/>
      <family val="2"/>
    </font>
    <font>
      <sz val="10"/>
      <name val="Arial"/>
      <family val="2"/>
    </font>
    <font>
      <b/>
      <sz val="12"/>
      <color theme="1"/>
      <name val="Arial"/>
      <family val="2"/>
    </font>
    <font>
      <b/>
      <sz val="10"/>
      <color rgb="FF000000"/>
      <name val="Arial"/>
      <family val="2"/>
    </font>
    <font>
      <sz val="10"/>
      <color rgb="FFFF0000"/>
      <name val="Arial"/>
      <family val="2"/>
    </font>
    <font>
      <sz val="11"/>
      <color theme="1"/>
      <name val="Arial"/>
      <family val="2"/>
    </font>
    <font>
      <b/>
      <sz val="11"/>
      <name val="Arial"/>
      <family val="2"/>
    </font>
    <font>
      <sz val="11"/>
      <name val="Arial"/>
      <family val="2"/>
    </font>
    <font>
      <b/>
      <sz val="11"/>
      <color theme="1"/>
      <name val="Arial"/>
      <family val="2"/>
    </font>
    <font>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FF00"/>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0">
    <xf numFmtId="0" fontId="0" fillId="0" borderId="0"/>
    <xf numFmtId="0" fontId="2" fillId="0" borderId="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43" fontId="2"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1" fillId="0" borderId="0"/>
    <xf numFmtId="0" fontId="6" fillId="0" borderId="0"/>
    <xf numFmtId="0" fontId="7" fillId="0" borderId="0">
      <alignment wrapText="1"/>
    </xf>
    <xf numFmtId="0" fontId="2" fillId="0" borderId="0"/>
    <xf numFmtId="0" fontId="2" fillId="0" borderId="0"/>
    <xf numFmtId="9" fontId="2" fillId="0" borderId="0" applyFont="0" applyFill="0" applyBorder="0" applyAlignment="0" applyProtection="0"/>
    <xf numFmtId="9" fontId="8" fillId="0" borderId="0" applyFont="0" applyFill="0" applyBorder="0" applyAlignment="0" applyProtection="0"/>
    <xf numFmtId="0" fontId="9" fillId="0" borderId="0"/>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166" fontId="1" fillId="0" borderId="0" applyFont="0" applyFill="0" applyBorder="0" applyAlignment="0" applyProtection="0"/>
    <xf numFmtId="0" fontId="10" fillId="0" borderId="0"/>
    <xf numFmtId="9" fontId="1"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4" fillId="0" borderId="0"/>
    <xf numFmtId="165" fontId="1" fillId="0" borderId="0" applyFon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0" fontId="3" fillId="2" borderId="5" xfId="0" applyFont="1" applyFill="1" applyBorder="1"/>
    <xf numFmtId="0" fontId="3" fillId="2" borderId="5" xfId="0" applyFont="1" applyFill="1" applyBorder="1" applyAlignment="1">
      <alignment vertical="center"/>
    </xf>
    <xf numFmtId="0" fontId="3" fillId="2" borderId="5" xfId="0" applyFont="1" applyFill="1" applyBorder="1" applyAlignment="1">
      <alignment wrapText="1"/>
    </xf>
    <xf numFmtId="0" fontId="3" fillId="2" borderId="6" xfId="0" applyFont="1" applyFill="1" applyBorder="1" applyAlignment="1">
      <alignment vertical="center"/>
    </xf>
    <xf numFmtId="0" fontId="3" fillId="2" borderId="0" xfId="0" applyFont="1" applyFill="1" applyBorder="1"/>
    <xf numFmtId="0" fontId="3" fillId="2" borderId="0" xfId="0" applyFont="1" applyFill="1" applyBorder="1" applyAlignment="1">
      <alignment vertical="center"/>
    </xf>
    <xf numFmtId="0" fontId="3" fillId="2" borderId="0" xfId="0" applyFont="1" applyFill="1" applyBorder="1" applyAlignment="1">
      <alignment wrapText="1"/>
    </xf>
    <xf numFmtId="0" fontId="3" fillId="2" borderId="7" xfId="0" applyFont="1" applyFill="1" applyBorder="1" applyAlignment="1">
      <alignment vertical="center"/>
    </xf>
    <xf numFmtId="0" fontId="15" fillId="2" borderId="1" xfId="0" applyFont="1" applyFill="1" applyBorder="1" applyAlignment="1"/>
    <xf numFmtId="0" fontId="4"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2" fillId="4" borderId="1" xfId="1"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9" fontId="12" fillId="4" borderId="3" xfId="0" applyNumberFormat="1" applyFont="1" applyFill="1" applyBorder="1" applyAlignment="1" applyProtection="1">
      <alignment horizontal="center" vertical="center" wrapText="1"/>
      <protection locked="0"/>
    </xf>
    <xf numFmtId="170" fontId="2" fillId="4" borderId="3" xfId="0" applyNumberFormat="1"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2" fillId="4" borderId="3" xfId="0" applyFont="1" applyFill="1" applyBorder="1" applyAlignment="1" applyProtection="1">
      <alignment horizontal="center" vertical="center" wrapText="1"/>
      <protection locked="0"/>
    </xf>
    <xf numFmtId="171" fontId="2" fillId="4" borderId="3" xfId="0" applyNumberFormat="1" applyFont="1" applyFill="1" applyBorder="1" applyAlignment="1" applyProtection="1">
      <alignment horizontal="center" vertical="center" wrapText="1"/>
      <protection locked="0"/>
    </xf>
    <xf numFmtId="9" fontId="12" fillId="3"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1" xfId="0" applyFont="1" applyBorder="1" applyAlignment="1">
      <alignment horizontal="center" vertical="center"/>
    </xf>
    <xf numFmtId="178" fontId="12" fillId="0" borderId="1" xfId="0" applyNumberFormat="1" applyFont="1" applyFill="1" applyBorder="1" applyAlignment="1" applyProtection="1">
      <alignment horizontal="center" vertical="center" wrapText="1"/>
    </xf>
    <xf numFmtId="9" fontId="12" fillId="0" borderId="1" xfId="3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9" fontId="19" fillId="0" borderId="1" xfId="0" applyNumberFormat="1" applyFont="1" applyFill="1" applyBorder="1" applyAlignment="1" applyProtection="1">
      <alignment horizontal="center" vertical="center" wrapText="1"/>
    </xf>
    <xf numFmtId="9" fontId="19" fillId="0" borderId="1" xfId="3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2" fontId="19" fillId="0" borderId="1" xfId="0" applyNumberFormat="1"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176" fontId="2" fillId="0" borderId="1" xfId="0" applyNumberFormat="1" applyFont="1" applyFill="1" applyBorder="1" applyAlignment="1">
      <alignment horizontal="center" vertical="top" wrapText="1"/>
    </xf>
    <xf numFmtId="177" fontId="2" fillId="0" borderId="1" xfId="0" applyNumberFormat="1"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9" fontId="19" fillId="0" borderId="3" xfId="0" applyNumberFormat="1" applyFont="1" applyFill="1" applyBorder="1" applyAlignment="1" applyProtection="1">
      <alignment vertical="center" wrapText="1"/>
    </xf>
    <xf numFmtId="9" fontId="19" fillId="0" borderId="2" xfId="0" applyNumberFormat="1" applyFont="1" applyFill="1" applyBorder="1" applyAlignment="1" applyProtection="1">
      <alignment vertical="center" wrapText="1"/>
    </xf>
    <xf numFmtId="9" fontId="19" fillId="0" borderId="4" xfId="0" applyNumberFormat="1" applyFont="1" applyFill="1" applyBorder="1" applyAlignment="1" applyProtection="1">
      <alignment vertical="center" wrapText="1"/>
    </xf>
    <xf numFmtId="9" fontId="12" fillId="3" borderId="8" xfId="0" applyNumberFormat="1" applyFont="1" applyFill="1" applyBorder="1" applyAlignment="1" applyProtection="1">
      <alignment horizontal="center" vertical="center" wrapText="1"/>
      <protection locked="0"/>
    </xf>
    <xf numFmtId="9" fontId="12" fillId="0" borderId="1" xfId="30" applyFont="1" applyFill="1" applyBorder="1" applyAlignment="1" applyProtection="1">
      <alignment horizontal="center" vertical="center" wrapText="1"/>
    </xf>
    <xf numFmtId="9" fontId="20" fillId="0" borderId="1" xfId="30" applyFont="1" applyFill="1" applyBorder="1" applyAlignment="1" applyProtection="1">
      <alignment horizontal="left" vertical="center" wrapText="1"/>
    </xf>
    <xf numFmtId="9" fontId="20" fillId="0" borderId="1" xfId="30" applyFont="1" applyFill="1" applyBorder="1" applyAlignment="1" applyProtection="1">
      <alignment horizontal="left" vertical="justify" wrapText="1"/>
    </xf>
    <xf numFmtId="0" fontId="2" fillId="0" borderId="3" xfId="0" applyFont="1" applyFill="1" applyBorder="1" applyAlignment="1">
      <alignment horizontal="center" vertical="center"/>
    </xf>
    <xf numFmtId="9" fontId="12" fillId="0" borderId="1" xfId="30" applyFont="1" applyFill="1" applyBorder="1" applyAlignment="1" applyProtection="1">
      <alignment horizontal="center" vertical="center" wrapText="1"/>
    </xf>
    <xf numFmtId="9" fontId="2" fillId="0" borderId="1" xfId="3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3" borderId="1"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9" fontId="19" fillId="5" borderId="1" xfId="30" applyFont="1" applyFill="1" applyBorder="1" applyAlignment="1" applyProtection="1">
      <alignment horizontal="center" vertical="center" wrapText="1"/>
    </xf>
    <xf numFmtId="177" fontId="2" fillId="6" borderId="1" xfId="0" applyNumberFormat="1" applyFont="1" applyFill="1" applyBorder="1" applyAlignment="1">
      <alignment horizontal="center" vertical="center" wrapText="1"/>
    </xf>
    <xf numFmtId="177" fontId="2" fillId="6" borderId="4" xfId="0" applyNumberFormat="1" applyFont="1" applyFill="1" applyBorder="1" applyAlignment="1">
      <alignment horizontal="center" vertical="center" wrapText="1"/>
    </xf>
    <xf numFmtId="177" fontId="4" fillId="0" borderId="1" xfId="0" applyNumberFormat="1" applyFont="1" applyBorder="1" applyAlignment="1">
      <alignment vertical="center"/>
    </xf>
    <xf numFmtId="177" fontId="2" fillId="9" borderId="1" xfId="0" applyNumberFormat="1" applyFont="1" applyFill="1" applyBorder="1" applyAlignment="1">
      <alignment horizontal="center" vertical="center" wrapText="1"/>
    </xf>
    <xf numFmtId="165" fontId="4" fillId="0" borderId="0" xfId="39" applyFont="1" applyAlignment="1">
      <alignment vertical="center"/>
    </xf>
    <xf numFmtId="177" fontId="2" fillId="10" borderId="1" xfId="0" applyNumberFormat="1" applyFont="1" applyFill="1" applyBorder="1" applyAlignment="1">
      <alignment horizontal="center" vertical="center" wrapText="1"/>
    </xf>
    <xf numFmtId="176" fontId="2" fillId="8" borderId="1" xfId="0" applyNumberFormat="1" applyFont="1" applyFill="1" applyBorder="1" applyAlignment="1">
      <alignment horizontal="center" vertical="center" wrapText="1"/>
    </xf>
    <xf numFmtId="176" fontId="2" fillId="9" borderId="1" xfId="0" applyNumberFormat="1" applyFont="1" applyFill="1" applyBorder="1" applyAlignment="1">
      <alignment horizontal="center" vertical="center" wrapText="1"/>
    </xf>
    <xf numFmtId="9" fontId="2" fillId="0" borderId="1" xfId="30" applyFont="1" applyFill="1" applyBorder="1" applyAlignment="1">
      <alignment horizontal="center" vertical="top"/>
    </xf>
    <xf numFmtId="9" fontId="4" fillId="0" borderId="1" xfId="30" applyFont="1" applyBorder="1" applyAlignment="1">
      <alignment horizontal="center" vertical="center"/>
    </xf>
    <xf numFmtId="9" fontId="20" fillId="0" borderId="1" xfId="0"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left" vertical="center" wrapText="1"/>
    </xf>
    <xf numFmtId="17" fontId="2" fillId="0" borderId="1" xfId="0" applyNumberFormat="1" applyFont="1" applyBorder="1" applyAlignment="1" applyProtection="1">
      <alignment horizontal="left" vertical="center" wrapText="1"/>
      <protection locked="0"/>
    </xf>
    <xf numFmtId="17" fontId="2" fillId="0" borderId="1" xfId="0" applyNumberFormat="1" applyFont="1" applyBorder="1" applyAlignment="1" applyProtection="1">
      <alignment horizontal="justify" vertical="center"/>
      <protection locked="0"/>
    </xf>
    <xf numFmtId="9" fontId="20" fillId="0" borderId="1" xfId="30" applyFont="1" applyFill="1" applyBorder="1" applyAlignment="1" applyProtection="1">
      <alignment horizontal="center" vertical="center" wrapText="1"/>
    </xf>
    <xf numFmtId="9" fontId="20" fillId="0" borderId="1" xfId="30" applyFont="1" applyFill="1" applyBorder="1" applyAlignment="1" applyProtection="1">
      <alignment horizontal="justify" vertical="center" wrapText="1"/>
    </xf>
    <xf numFmtId="9" fontId="19"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9" fontId="20"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justify" vertical="center" wrapText="1"/>
    </xf>
    <xf numFmtId="17" fontId="2" fillId="0" borderId="1" xfId="0" applyNumberFormat="1" applyFont="1" applyBorder="1" applyAlignment="1" applyProtection="1">
      <alignment horizontal="justify" vertical="center" wrapText="1"/>
      <protection locked="0"/>
    </xf>
    <xf numFmtId="17" fontId="2" fillId="0" borderId="3" xfId="0" applyNumberFormat="1" applyFont="1" applyBorder="1" applyAlignment="1" applyProtection="1">
      <alignment horizontal="justify" vertical="center" wrapText="1"/>
      <protection locked="0"/>
    </xf>
    <xf numFmtId="17" fontId="2" fillId="0" borderId="3" xfId="0" applyNumberFormat="1" applyFont="1" applyBorder="1" applyAlignment="1" applyProtection="1">
      <alignment horizontal="left" vertical="center" wrapText="1"/>
      <protection locked="0"/>
    </xf>
    <xf numFmtId="17" fontId="3" fillId="0" borderId="3" xfId="0" applyNumberFormat="1" applyFont="1" applyBorder="1" applyAlignment="1" applyProtection="1">
      <alignment horizontal="justify" vertical="center" wrapText="1"/>
      <protection locked="0"/>
    </xf>
    <xf numFmtId="17" fontId="2" fillId="2" borderId="3" xfId="0" applyNumberFormat="1" applyFont="1" applyFill="1" applyBorder="1" applyAlignment="1" applyProtection="1">
      <alignment horizontal="justify" vertical="center" wrapText="1"/>
      <protection locked="0"/>
    </xf>
    <xf numFmtId="17" fontId="11" fillId="0" borderId="1" xfId="0" applyNumberFormat="1" applyFont="1" applyBorder="1" applyAlignment="1" applyProtection="1">
      <alignment horizontal="left" vertical="center"/>
      <protection locked="0"/>
    </xf>
    <xf numFmtId="17" fontId="3" fillId="0" borderId="1" xfId="0" applyNumberFormat="1" applyFont="1" applyBorder="1" applyAlignment="1" applyProtection="1">
      <alignment horizontal="left" vertical="center"/>
      <protection locked="0"/>
    </xf>
    <xf numFmtId="17" fontId="2" fillId="0" borderId="3" xfId="0" applyNumberFormat="1" applyFont="1" applyFill="1" applyBorder="1" applyAlignment="1" applyProtection="1">
      <alignment horizontal="justify" vertical="center" wrapText="1"/>
      <protection locked="0"/>
    </xf>
    <xf numFmtId="17" fontId="3" fillId="2" borderId="3" xfId="0" applyNumberFormat="1" applyFont="1" applyFill="1" applyBorder="1" applyAlignment="1" applyProtection="1">
      <alignment horizontal="justify" vertical="center" wrapText="1"/>
      <protection locked="0"/>
    </xf>
    <xf numFmtId="9" fontId="2" fillId="0" borderId="1" xfId="0" applyNumberFormat="1" applyFont="1" applyFill="1" applyBorder="1" applyAlignment="1" applyProtection="1">
      <alignment vertical="center" wrapText="1"/>
    </xf>
    <xf numFmtId="9" fontId="12" fillId="0" borderId="3" xfId="0" applyNumberFormat="1" applyFont="1" applyFill="1" applyBorder="1" applyAlignment="1" applyProtection="1">
      <alignment horizontal="justify" vertical="center" wrapText="1"/>
    </xf>
    <xf numFmtId="17" fontId="21" fillId="2" borderId="1" xfId="0" applyNumberFormat="1" applyFont="1" applyFill="1" applyBorder="1" applyAlignment="1" applyProtection="1">
      <alignment horizontal="left" vertical="center" wrapText="1"/>
      <protection locked="0"/>
    </xf>
    <xf numFmtId="17" fontId="2" fillId="0" borderId="1" xfId="0" applyNumberFormat="1" applyFont="1" applyBorder="1" applyAlignment="1" applyProtection="1">
      <alignment horizontal="center" vertical="center"/>
      <protection locked="0"/>
    </xf>
    <xf numFmtId="17" fontId="2" fillId="0" borderId="3" xfId="0" applyNumberFormat="1" applyFont="1" applyBorder="1" applyAlignment="1" applyProtection="1">
      <alignment horizontal="justify" vertical="center"/>
      <protection locked="0"/>
    </xf>
    <xf numFmtId="17" fontId="2" fillId="0" borderId="3" xfId="0" applyNumberFormat="1" applyFont="1" applyFill="1" applyBorder="1" applyAlignment="1" applyProtection="1">
      <alignment horizontal="center" vertical="center" wrapText="1"/>
      <protection locked="0"/>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9" fontId="19" fillId="0" borderId="3" xfId="0" applyNumberFormat="1" applyFont="1" applyFill="1" applyBorder="1" applyAlignment="1" applyProtection="1">
      <alignment horizontal="center" vertical="center" wrapText="1"/>
    </xf>
    <xf numFmtId="9" fontId="19" fillId="0" borderId="2"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 fillId="0" borderId="3" xfId="30" applyFont="1" applyFill="1" applyBorder="1" applyAlignment="1">
      <alignment horizontal="center" vertical="center"/>
    </xf>
    <xf numFmtId="9" fontId="2" fillId="0" borderId="4" xfId="3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9" fontId="2" fillId="0" borderId="2" xfId="30" applyFont="1" applyFill="1" applyBorder="1" applyAlignment="1">
      <alignment horizontal="center" vertical="center"/>
    </xf>
    <xf numFmtId="9" fontId="20" fillId="0" borderId="3" xfId="0" applyNumberFormat="1" applyFont="1" applyFill="1" applyBorder="1" applyAlignment="1" applyProtection="1">
      <alignment horizontal="left" vertical="center" wrapText="1"/>
    </xf>
    <xf numFmtId="9" fontId="20" fillId="0" borderId="4" xfId="0" applyNumberFormat="1" applyFont="1" applyFill="1" applyBorder="1" applyAlignment="1" applyProtection="1">
      <alignment horizontal="left" vertical="center" wrapText="1"/>
    </xf>
    <xf numFmtId="177" fontId="2" fillId="9" borderId="3" xfId="0" applyNumberFormat="1" applyFont="1" applyFill="1" applyBorder="1" applyAlignment="1">
      <alignment horizontal="center" vertical="center" wrapText="1"/>
    </xf>
    <xf numFmtId="177" fontId="2" fillId="9"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30" applyFont="1" applyFill="1" applyBorder="1" applyAlignment="1">
      <alignment horizontal="center" vertical="center"/>
    </xf>
    <xf numFmtId="177" fontId="2" fillId="9" borderId="1" xfId="0" applyNumberFormat="1" applyFont="1" applyFill="1" applyBorder="1" applyAlignment="1">
      <alignment horizontal="center" vertical="center" wrapText="1"/>
    </xf>
    <xf numFmtId="176" fontId="2" fillId="9"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0" fillId="0" borderId="3" xfId="0" applyNumberFormat="1" applyFont="1" applyFill="1" applyBorder="1" applyAlignment="1" applyProtection="1">
      <alignment horizontal="justify" vertical="center" wrapText="1"/>
    </xf>
    <xf numFmtId="9" fontId="20" fillId="0" borderId="4" xfId="0" applyNumberFormat="1" applyFont="1" applyFill="1" applyBorder="1" applyAlignment="1" applyProtection="1">
      <alignment horizontal="justify" vertical="center" wrapText="1"/>
    </xf>
    <xf numFmtId="1" fontId="2" fillId="0" borderId="1" xfId="0" applyNumberFormat="1" applyFont="1" applyFill="1" applyBorder="1" applyAlignment="1" applyProtection="1">
      <alignment horizontal="center" vertical="center" wrapText="1"/>
    </xf>
    <xf numFmtId="9" fontId="12" fillId="0" borderId="1" xfId="3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9" fontId="12" fillId="0" borderId="3"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3" xfId="0" quotePrefix="1"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9" fontId="2" fillId="0" borderId="3" xfId="0" applyNumberFormat="1" applyFont="1" applyFill="1" applyBorder="1" applyAlignment="1">
      <alignment horizontal="center" vertical="center"/>
    </xf>
    <xf numFmtId="177" fontId="2" fillId="6" borderId="3" xfId="0"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wrapText="1"/>
    </xf>
    <xf numFmtId="177" fontId="2" fillId="6" borderId="4" xfId="0" applyNumberFormat="1" applyFont="1" applyFill="1" applyBorder="1" applyAlignment="1">
      <alignment horizontal="center" vertical="center" wrapText="1"/>
    </xf>
    <xf numFmtId="177" fontId="2" fillId="7" borderId="3" xfId="0" applyNumberFormat="1" applyFont="1" applyFill="1" applyBorder="1" applyAlignment="1">
      <alignment horizontal="center" vertical="center" wrapText="1"/>
    </xf>
    <xf numFmtId="177" fontId="2" fillId="7" borderId="2" xfId="0" applyNumberFormat="1" applyFont="1" applyFill="1" applyBorder="1" applyAlignment="1">
      <alignment horizontal="center" vertical="center" wrapText="1"/>
    </xf>
    <xf numFmtId="177" fontId="2" fillId="7" borderId="4" xfId="0" applyNumberFormat="1" applyFont="1" applyFill="1" applyBorder="1" applyAlignment="1">
      <alignment horizontal="center" vertical="center" wrapText="1"/>
    </xf>
    <xf numFmtId="176" fontId="2" fillId="9" borderId="3" xfId="0" applyNumberFormat="1" applyFont="1" applyFill="1" applyBorder="1" applyAlignment="1">
      <alignment horizontal="center" vertical="center" wrapText="1"/>
    </xf>
    <xf numFmtId="176" fontId="2" fillId="9" borderId="4" xfId="0" applyNumberFormat="1" applyFont="1" applyFill="1" applyBorder="1" applyAlignment="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0" fontId="12" fillId="0"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horizontal="center" vertical="center" wrapText="1"/>
      <protection locked="0"/>
    </xf>
    <xf numFmtId="170" fontId="12" fillId="3" borderId="1" xfId="0" applyNumberFormat="1" applyFont="1" applyFill="1" applyBorder="1" applyAlignment="1" applyProtection="1">
      <alignment horizontal="center" vertical="center" wrapText="1"/>
      <protection locked="0"/>
    </xf>
    <xf numFmtId="170" fontId="2" fillId="3" borderId="1" xfId="0" applyNumberFormat="1" applyFont="1" applyFill="1" applyBorder="1" applyAlignment="1" applyProtection="1">
      <alignment horizontal="center" vertical="center" wrapText="1"/>
      <protection locked="0"/>
    </xf>
    <xf numFmtId="170" fontId="2" fillId="3" borderId="3" xfId="0" applyNumberFormat="1" applyFont="1" applyFill="1" applyBorder="1" applyAlignment="1" applyProtection="1">
      <alignment horizontal="center" vertical="center" wrapText="1"/>
      <protection locked="0"/>
    </xf>
    <xf numFmtId="9" fontId="12" fillId="3" borderId="5" xfId="0" applyNumberFormat="1" applyFont="1" applyFill="1" applyBorder="1" applyAlignment="1" applyProtection="1">
      <alignment horizontal="center" vertical="center" wrapText="1"/>
      <protection locked="0"/>
    </xf>
    <xf numFmtId="9" fontId="12" fillId="3" borderId="0" xfId="0" applyNumberFormat="1" applyFont="1" applyFill="1" applyBorder="1" applyAlignment="1" applyProtection="1">
      <alignment horizontal="center" vertical="center" wrapText="1"/>
      <protection locked="0"/>
    </xf>
    <xf numFmtId="171" fontId="12" fillId="3" borderId="1" xfId="0" applyNumberFormat="1" applyFont="1" applyFill="1" applyBorder="1" applyAlignment="1" applyProtection="1">
      <alignment horizontal="center" vertical="center" wrapText="1"/>
      <protection locked="0"/>
    </xf>
    <xf numFmtId="171" fontId="2" fillId="3" borderId="3" xfId="0" applyNumberFormat="1"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9" fontId="12" fillId="3" borderId="1" xfId="0" applyNumberFormat="1" applyFont="1" applyFill="1" applyBorder="1" applyAlignment="1" applyProtection="1">
      <alignment horizontal="center" vertical="center" wrapText="1"/>
      <protection locked="0"/>
    </xf>
    <xf numFmtId="176" fontId="2" fillId="9" borderId="2" xfId="0" applyNumberFormat="1" applyFont="1" applyFill="1" applyBorder="1" applyAlignment="1">
      <alignment horizontal="center" vertical="center" wrapText="1"/>
    </xf>
    <xf numFmtId="177" fontId="2" fillId="9" borderId="2" xfId="0" applyNumberFormat="1" applyFont="1" applyFill="1" applyBorder="1" applyAlignment="1">
      <alignment horizontal="center" vertical="center" wrapText="1"/>
    </xf>
    <xf numFmtId="9" fontId="19" fillId="0" borderId="1" xfId="0" applyNumberFormat="1" applyFont="1" applyFill="1" applyBorder="1" applyAlignment="1" applyProtection="1">
      <alignment horizontal="center" vertical="center" wrapText="1"/>
    </xf>
    <xf numFmtId="177" fontId="2" fillId="3" borderId="3" xfId="0" applyNumberFormat="1" applyFont="1" applyFill="1" applyBorder="1" applyAlignment="1">
      <alignment horizontal="center" vertical="center" wrapText="1"/>
    </xf>
    <xf numFmtId="177" fontId="2" fillId="3" borderId="2" xfId="0" applyNumberFormat="1" applyFont="1" applyFill="1" applyBorder="1" applyAlignment="1">
      <alignment horizontal="center" vertical="center" wrapText="1"/>
    </xf>
    <xf numFmtId="177" fontId="2" fillId="3" borderId="4" xfId="0" applyNumberFormat="1" applyFont="1" applyFill="1" applyBorder="1" applyAlignment="1">
      <alignment horizontal="center" vertical="center" wrapText="1"/>
    </xf>
    <xf numFmtId="176" fontId="2" fillId="3" borderId="3"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176" fontId="2" fillId="3" borderId="4"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9" fontId="20" fillId="0" borderId="1" xfId="0" applyNumberFormat="1" applyFont="1" applyFill="1" applyBorder="1" applyAlignment="1" applyProtection="1">
      <alignment horizontal="left" vertical="center" wrapText="1"/>
    </xf>
    <xf numFmtId="9" fontId="20" fillId="0" borderId="1" xfId="0" applyNumberFormat="1" applyFont="1" applyFill="1" applyBorder="1" applyAlignment="1" applyProtection="1">
      <alignment horizontal="center" vertical="center" wrapText="1"/>
    </xf>
  </cellXfs>
  <cellStyles count="40">
    <cellStyle name="Millares 14" xfId="2" xr:uid="{00000000-0005-0000-0000-000006000000}"/>
    <cellStyle name="Millares 14 2" xfId="3" xr:uid="{00000000-0005-0000-0000-000007000000}"/>
    <cellStyle name="Millares 2" xfId="4" xr:uid="{00000000-0005-0000-0000-000008000000}"/>
    <cellStyle name="Millares 2 2" xfId="9" xr:uid="{00000000-0005-0000-0000-000009000000}"/>
    <cellStyle name="Millares 3" xfId="10" xr:uid="{00000000-0005-0000-0000-00000A000000}"/>
    <cellStyle name="Millares 3 2" xfId="6" xr:uid="{00000000-0005-0000-0000-00000B000000}"/>
    <cellStyle name="Millares 4" xfId="11" xr:uid="{00000000-0005-0000-0000-00000C000000}"/>
    <cellStyle name="Millares 4 2" xfId="8" xr:uid="{00000000-0005-0000-0000-00000D000000}"/>
    <cellStyle name="Millares 4 2 2" xfId="33" xr:uid="{00000000-0005-0000-0000-00000E000000}"/>
    <cellStyle name="Millares 4 3" xfId="25" xr:uid="{00000000-0005-0000-0000-00000F000000}"/>
    <cellStyle name="Millares 4 3 2" xfId="28" xr:uid="{00000000-0005-0000-0000-000010000000}"/>
    <cellStyle name="Millares 4 3 3" xfId="36" xr:uid="{00000000-0005-0000-0000-000011000000}"/>
    <cellStyle name="Millares 4 5" xfId="27" xr:uid="{00000000-0005-0000-0000-000012000000}"/>
    <cellStyle name="Millares 5" xfId="12" xr:uid="{00000000-0005-0000-0000-000013000000}"/>
    <cellStyle name="Millares 5 2" xfId="34" xr:uid="{00000000-0005-0000-0000-000014000000}"/>
    <cellStyle name="Moneda" xfId="39" builtinId="4"/>
    <cellStyle name="Moneda 2" xfId="5" xr:uid="{00000000-0005-0000-0000-000017000000}"/>
    <cellStyle name="Moneda 3" xfId="13" xr:uid="{00000000-0005-0000-0000-000018000000}"/>
    <cellStyle name="Normal" xfId="0" builtinId="0"/>
    <cellStyle name="Normal 2" xfId="1" xr:uid="{00000000-0005-0000-0000-00001A000000}"/>
    <cellStyle name="Normal 2 2" xfId="14" xr:uid="{00000000-0005-0000-0000-00001B000000}"/>
    <cellStyle name="Normal 3" xfId="15" xr:uid="{00000000-0005-0000-0000-00001C000000}"/>
    <cellStyle name="Normal 3 2" xfId="16" xr:uid="{00000000-0005-0000-0000-00001D000000}"/>
    <cellStyle name="Normal 3 5" xfId="17" xr:uid="{00000000-0005-0000-0000-00001E000000}"/>
    <cellStyle name="Normal 4" xfId="18" xr:uid="{00000000-0005-0000-0000-00001F000000}"/>
    <cellStyle name="Normal 5" xfId="19" xr:uid="{00000000-0005-0000-0000-000020000000}"/>
    <cellStyle name="Normal 5 2" xfId="20" xr:uid="{00000000-0005-0000-0000-000021000000}"/>
    <cellStyle name="Normal 6" xfId="7" xr:uid="{00000000-0005-0000-0000-000022000000}"/>
    <cellStyle name="Normal 6 2" xfId="32" xr:uid="{00000000-0005-0000-0000-000023000000}"/>
    <cellStyle name="Normal 7" xfId="29" xr:uid="{00000000-0005-0000-0000-000024000000}"/>
    <cellStyle name="Normal 7 2" xfId="24" xr:uid="{00000000-0005-0000-0000-000025000000}"/>
    <cellStyle name="Normal 7 2 2" xfId="35" xr:uid="{00000000-0005-0000-0000-000026000000}"/>
    <cellStyle name="Normal 7 4" xfId="26" xr:uid="{00000000-0005-0000-0000-000027000000}"/>
    <cellStyle name="Normal 8" xfId="31" xr:uid="{00000000-0005-0000-0000-000028000000}"/>
    <cellStyle name="Normal 8 2" xfId="38" xr:uid="{00000000-0005-0000-0000-000029000000}"/>
    <cellStyle name="Normal 8 3" xfId="37" xr:uid="{00000000-0005-0000-0000-00002A000000}"/>
    <cellStyle name="Porcentaje" xfId="30" builtinId="5"/>
    <cellStyle name="Porcentaje 2" xfId="21" xr:uid="{00000000-0005-0000-0000-00002C000000}"/>
    <cellStyle name="Porcentual 2" xfId="22" xr:uid="{00000000-0005-0000-0000-00002D000000}"/>
    <cellStyle name="TableStyleLight1" xfId="23" xr:uid="{00000000-0005-0000-0000-00002E000000}"/>
  </cellStyles>
  <dxfs count="0"/>
  <tableStyles count="0" defaultTableStyle="TableStyleMedium2" defaultPivotStyle="PivotStyleLight16"/>
  <colors>
    <mruColors>
      <color rgb="FF000000"/>
      <color rgb="FFFFC34B"/>
      <color rgb="FFFF66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3:AL126"/>
  <sheetViews>
    <sheetView tabSelected="1" topLeftCell="K107" zoomScale="60" zoomScaleNormal="60" workbookViewId="0">
      <selection activeCell="Q31" sqref="Q31:Q34"/>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34.140625" style="2" customWidth="1"/>
    <col min="8" max="8" width="8.28515625" style="2" hidden="1" customWidth="1"/>
    <col min="9" max="9" width="13.140625" style="2" customWidth="1"/>
    <col min="10" max="10" width="11.28515625" style="2" bestFit="1" customWidth="1"/>
    <col min="11" max="11" width="10.140625" style="2" bestFit="1" customWidth="1"/>
    <col min="12" max="12" width="15.28515625" style="2" customWidth="1"/>
    <col min="13" max="13" width="21.140625" style="2" customWidth="1"/>
    <col min="14" max="14" width="20.28515625" style="30" hidden="1" customWidth="1"/>
    <col min="15" max="15" width="17.28515625" style="2" hidden="1" customWidth="1"/>
    <col min="16" max="16" width="11.85546875" style="2" hidden="1" customWidth="1"/>
    <col min="17" max="17" width="111.140625" style="2" customWidth="1"/>
    <col min="18" max="18" width="9.5703125" style="2" bestFit="1" customWidth="1"/>
    <col min="19" max="19" width="7.7109375" style="2" hidden="1" customWidth="1"/>
    <col min="20" max="20" width="8.28515625" style="2" hidden="1" customWidth="1"/>
    <col min="21" max="21" width="8.85546875" style="2" hidden="1" customWidth="1"/>
    <col min="22" max="22" width="9.140625" style="2" hidden="1" customWidth="1"/>
    <col min="23" max="23" width="121.7109375" style="2" customWidth="1"/>
    <col min="24" max="24" width="34" style="2" customWidth="1"/>
    <col min="25" max="25" width="46.85546875" style="2" bestFit="1" customWidth="1"/>
    <col min="26" max="26" width="20.7109375" style="2" hidden="1" customWidth="1"/>
    <col min="27" max="27" width="20.28515625" style="2" hidden="1" customWidth="1"/>
    <col min="28" max="28" width="36" style="2" customWidth="1"/>
    <col min="29" max="30" width="20.28515625" style="2" customWidth="1"/>
    <col min="31" max="31" width="39.5703125" style="2" customWidth="1"/>
    <col min="32" max="32" width="22.7109375" style="2" customWidth="1"/>
    <col min="33" max="33" width="25.42578125" style="2" customWidth="1"/>
    <col min="34" max="34" width="22" style="2" bestFit="1" customWidth="1"/>
    <col min="35" max="35" width="9.28515625" style="2" customWidth="1"/>
    <col min="36" max="36" width="31" style="3" customWidth="1"/>
    <col min="37" max="38" width="20.28515625" style="2" customWidth="1"/>
    <col min="39" max="16384" width="11.42578125" style="1"/>
  </cols>
  <sheetData>
    <row r="3" spans="2:38" ht="15.75" x14ac:dyDescent="0.25">
      <c r="B3" s="12" t="s">
        <v>55</v>
      </c>
      <c r="C3" s="27">
        <v>2020</v>
      </c>
      <c r="D3" s="4"/>
      <c r="E3" s="4"/>
      <c r="F3" s="4"/>
      <c r="G3" s="5"/>
      <c r="H3" s="5"/>
      <c r="I3" s="5"/>
      <c r="J3" s="5"/>
      <c r="K3" s="5"/>
      <c r="L3" s="5"/>
      <c r="M3" s="5"/>
      <c r="N3" s="28"/>
      <c r="O3" s="5"/>
      <c r="P3" s="5"/>
      <c r="Q3" s="5"/>
      <c r="R3" s="5"/>
      <c r="S3" s="5"/>
      <c r="T3" s="5"/>
      <c r="U3" s="5"/>
      <c r="V3" s="5"/>
      <c r="W3" s="5"/>
      <c r="X3" s="5"/>
      <c r="Y3" s="5"/>
      <c r="Z3" s="5"/>
      <c r="AA3" s="5"/>
      <c r="AB3" s="5"/>
      <c r="AC3" s="5"/>
      <c r="AD3" s="5"/>
      <c r="AE3" s="5"/>
      <c r="AF3" s="5"/>
      <c r="AG3" s="5"/>
      <c r="AH3" s="5"/>
      <c r="AI3" s="5"/>
      <c r="AJ3" s="6"/>
      <c r="AK3" s="5"/>
      <c r="AL3" s="7"/>
    </row>
    <row r="4" spans="2:38" ht="15.75" x14ac:dyDescent="0.25">
      <c r="B4" s="12" t="s">
        <v>54</v>
      </c>
      <c r="C4" s="27" t="s">
        <v>62</v>
      </c>
      <c r="D4" s="8"/>
      <c r="E4" s="8"/>
      <c r="F4" s="8"/>
      <c r="G4" s="9"/>
      <c r="H4" s="9"/>
      <c r="I4" s="9"/>
      <c r="J4" s="9"/>
      <c r="K4" s="9"/>
      <c r="L4" s="9"/>
      <c r="M4" s="9"/>
      <c r="N4" s="29"/>
      <c r="O4" s="9"/>
      <c r="P4" s="9"/>
      <c r="Q4" s="9"/>
      <c r="R4" s="9"/>
      <c r="S4" s="9"/>
      <c r="T4" s="9"/>
      <c r="U4" s="9"/>
      <c r="V4" s="9"/>
      <c r="W4" s="9"/>
      <c r="X4" s="9"/>
      <c r="Y4" s="9"/>
      <c r="Z4" s="9"/>
      <c r="AA4" s="9"/>
      <c r="AB4" s="9"/>
      <c r="AC4" s="9"/>
      <c r="AD4" s="9"/>
      <c r="AE4" s="9"/>
      <c r="AF4" s="9"/>
      <c r="AG4" s="9"/>
      <c r="AH4" s="9"/>
      <c r="AI4" s="9"/>
      <c r="AJ4" s="10"/>
      <c r="AK4" s="9"/>
      <c r="AL4" s="11"/>
    </row>
    <row r="5" spans="2:38" ht="42" customHeight="1" x14ac:dyDescent="0.2">
      <c r="B5" s="166" t="s">
        <v>52</v>
      </c>
      <c r="C5" s="166" t="s">
        <v>0</v>
      </c>
      <c r="D5" s="166" t="s">
        <v>53</v>
      </c>
      <c r="E5" s="166" t="s">
        <v>51</v>
      </c>
      <c r="F5" s="166" t="s">
        <v>53</v>
      </c>
      <c r="G5" s="169" t="s">
        <v>6</v>
      </c>
      <c r="H5" s="166" t="s">
        <v>53</v>
      </c>
      <c r="I5" s="169" t="s">
        <v>50</v>
      </c>
      <c r="J5" s="169" t="s">
        <v>49</v>
      </c>
      <c r="K5" s="187" t="s">
        <v>48</v>
      </c>
      <c r="L5" s="187" t="s">
        <v>1</v>
      </c>
      <c r="M5" s="176" t="s">
        <v>14</v>
      </c>
      <c r="N5" s="176"/>
      <c r="O5" s="176"/>
      <c r="P5" s="176"/>
      <c r="Q5" s="172" t="s">
        <v>61</v>
      </c>
      <c r="R5" s="166" t="s">
        <v>53</v>
      </c>
      <c r="S5" s="181" t="s">
        <v>64</v>
      </c>
      <c r="T5" s="181"/>
      <c r="U5" s="181"/>
      <c r="V5" s="181"/>
      <c r="W5" s="191" t="s">
        <v>126</v>
      </c>
      <c r="X5" s="191" t="s">
        <v>11</v>
      </c>
      <c r="Y5" s="178" t="s">
        <v>12</v>
      </c>
      <c r="Z5" s="172" t="s">
        <v>66</v>
      </c>
      <c r="AA5" s="172" t="s">
        <v>11</v>
      </c>
      <c r="AB5" s="185" t="s">
        <v>3</v>
      </c>
      <c r="AC5" s="186"/>
      <c r="AD5" s="172" t="s">
        <v>4</v>
      </c>
      <c r="AE5" s="172"/>
      <c r="AF5" s="172"/>
      <c r="AG5" s="172"/>
      <c r="AH5" s="172"/>
      <c r="AI5" s="172"/>
      <c r="AJ5" s="172" t="s">
        <v>18</v>
      </c>
      <c r="AK5" s="172" t="s">
        <v>2</v>
      </c>
      <c r="AL5" s="172" t="s">
        <v>5</v>
      </c>
    </row>
    <row r="6" spans="2:38" x14ac:dyDescent="0.2">
      <c r="B6" s="167"/>
      <c r="C6" s="167"/>
      <c r="D6" s="167"/>
      <c r="E6" s="167"/>
      <c r="F6" s="167"/>
      <c r="G6" s="170"/>
      <c r="H6" s="167"/>
      <c r="I6" s="170"/>
      <c r="J6" s="170"/>
      <c r="K6" s="187"/>
      <c r="L6" s="187"/>
      <c r="M6" s="176" t="s">
        <v>13</v>
      </c>
      <c r="N6" s="176" t="s">
        <v>63</v>
      </c>
      <c r="O6" s="188" t="s">
        <v>65</v>
      </c>
      <c r="P6" s="177" t="s">
        <v>56</v>
      </c>
      <c r="Q6" s="172"/>
      <c r="R6" s="167"/>
      <c r="S6" s="182"/>
      <c r="T6" s="182"/>
      <c r="U6" s="182"/>
      <c r="V6" s="182"/>
      <c r="W6" s="191"/>
      <c r="X6" s="191"/>
      <c r="Y6" s="179"/>
      <c r="Z6" s="172"/>
      <c r="AA6" s="172"/>
      <c r="AB6" s="175" t="s">
        <v>17</v>
      </c>
      <c r="AC6" s="175" t="s">
        <v>70</v>
      </c>
      <c r="AD6" s="172" t="s">
        <v>7</v>
      </c>
      <c r="AE6" s="172" t="s">
        <v>8</v>
      </c>
      <c r="AF6" s="183" t="s">
        <v>9</v>
      </c>
      <c r="AG6" s="172" t="s">
        <v>141</v>
      </c>
      <c r="AH6" s="172" t="s">
        <v>15</v>
      </c>
      <c r="AI6" s="172" t="s">
        <v>16</v>
      </c>
      <c r="AJ6" s="172"/>
      <c r="AK6" s="173"/>
      <c r="AL6" s="172"/>
    </row>
    <row r="7" spans="2:38" ht="27.75" customHeight="1" x14ac:dyDescent="0.2">
      <c r="B7" s="168"/>
      <c r="C7" s="168"/>
      <c r="D7" s="168"/>
      <c r="E7" s="168"/>
      <c r="F7" s="168"/>
      <c r="G7" s="171"/>
      <c r="H7" s="168"/>
      <c r="I7" s="171"/>
      <c r="J7" s="171"/>
      <c r="K7" s="187"/>
      <c r="L7" s="187"/>
      <c r="M7" s="176"/>
      <c r="N7" s="176"/>
      <c r="O7" s="189"/>
      <c r="P7" s="177"/>
      <c r="Q7" s="172"/>
      <c r="R7" s="168"/>
      <c r="S7" s="26" t="s">
        <v>57</v>
      </c>
      <c r="T7" s="26" t="s">
        <v>58</v>
      </c>
      <c r="U7" s="26" t="s">
        <v>60</v>
      </c>
      <c r="V7" s="54" t="s">
        <v>59</v>
      </c>
      <c r="W7" s="191"/>
      <c r="X7" s="191"/>
      <c r="Y7" s="180"/>
      <c r="Z7" s="175"/>
      <c r="AA7" s="175"/>
      <c r="AB7" s="190"/>
      <c r="AC7" s="190"/>
      <c r="AD7" s="174"/>
      <c r="AE7" s="175"/>
      <c r="AF7" s="184"/>
      <c r="AG7" s="174"/>
      <c r="AH7" s="174"/>
      <c r="AI7" s="174"/>
      <c r="AJ7" s="175"/>
      <c r="AK7" s="174"/>
      <c r="AL7" s="175"/>
    </row>
    <row r="8" spans="2:38" ht="12.75" customHeight="1" x14ac:dyDescent="0.2">
      <c r="B8" s="13"/>
      <c r="C8" s="13"/>
      <c r="D8" s="13"/>
      <c r="E8" s="13"/>
      <c r="F8" s="13"/>
      <c r="G8" s="14"/>
      <c r="H8" s="14"/>
      <c r="I8" s="14"/>
      <c r="J8" s="14"/>
      <c r="K8" s="15"/>
      <c r="L8" s="15"/>
      <c r="M8" s="16"/>
      <c r="N8" s="16"/>
      <c r="O8" s="16"/>
      <c r="P8" s="17"/>
      <c r="Q8" s="18"/>
      <c r="R8" s="19"/>
      <c r="S8" s="19"/>
      <c r="T8" s="19"/>
      <c r="U8" s="19"/>
      <c r="V8" s="19"/>
      <c r="W8" s="19"/>
      <c r="X8" s="19"/>
      <c r="Y8" s="20"/>
      <c r="Z8" s="21"/>
      <c r="AA8" s="21"/>
      <c r="AB8" s="22"/>
      <c r="AC8" s="23"/>
      <c r="AD8" s="24"/>
      <c r="AE8" s="21"/>
      <c r="AF8" s="25"/>
      <c r="AG8" s="24"/>
      <c r="AH8" s="24"/>
      <c r="AI8" s="24"/>
      <c r="AJ8" s="21"/>
      <c r="AK8" s="24"/>
      <c r="AL8" s="21"/>
    </row>
    <row r="9" spans="2:38" ht="275.25" customHeight="1" x14ac:dyDescent="0.2">
      <c r="B9" s="137" t="s">
        <v>29</v>
      </c>
      <c r="C9" s="137" t="s">
        <v>45</v>
      </c>
      <c r="D9" s="144">
        <v>0.33329999999999999</v>
      </c>
      <c r="E9" s="121" t="s">
        <v>44</v>
      </c>
      <c r="F9" s="144">
        <v>0.33329999999999999</v>
      </c>
      <c r="G9" s="121" t="s">
        <v>47</v>
      </c>
      <c r="H9" s="144">
        <v>0.33329999999999999</v>
      </c>
      <c r="I9" s="121" t="s">
        <v>19</v>
      </c>
      <c r="J9" s="121">
        <v>14</v>
      </c>
      <c r="K9" s="121">
        <v>14</v>
      </c>
      <c r="L9" s="121" t="s">
        <v>67</v>
      </c>
      <c r="M9" s="162">
        <v>14</v>
      </c>
      <c r="N9" s="32">
        <v>4.2</v>
      </c>
      <c r="O9" s="33">
        <v>0.3</v>
      </c>
      <c r="P9" s="133"/>
      <c r="Q9" s="34" t="s">
        <v>138</v>
      </c>
      <c r="R9" s="35">
        <v>0.05</v>
      </c>
      <c r="S9" s="36"/>
      <c r="T9" s="36"/>
      <c r="U9" s="36"/>
      <c r="V9" s="36"/>
      <c r="W9" s="57" t="s">
        <v>150</v>
      </c>
      <c r="X9" s="78" t="s">
        <v>161</v>
      </c>
      <c r="Y9" s="37" t="s">
        <v>71</v>
      </c>
      <c r="Z9" s="37"/>
      <c r="AA9" s="37"/>
      <c r="AB9" s="121" t="s">
        <v>72</v>
      </c>
      <c r="AC9" s="121" t="s">
        <v>73</v>
      </c>
      <c r="AD9" s="61" t="s">
        <v>74</v>
      </c>
      <c r="AE9" s="61" t="s">
        <v>75</v>
      </c>
      <c r="AF9" s="73">
        <v>128347000</v>
      </c>
      <c r="AG9" s="69">
        <f>128347000+20906230</f>
        <v>149253230</v>
      </c>
      <c r="AH9" s="69">
        <v>73933698</v>
      </c>
      <c r="AI9" s="60">
        <f>AH9/AG9</f>
        <v>0.49535744050564268</v>
      </c>
      <c r="AJ9" s="121" t="s">
        <v>10</v>
      </c>
      <c r="AK9" s="121" t="s">
        <v>76</v>
      </c>
      <c r="AL9" s="38"/>
    </row>
    <row r="10" spans="2:38" ht="125.25" customHeight="1" x14ac:dyDescent="0.2">
      <c r="B10" s="138"/>
      <c r="C10" s="138"/>
      <c r="D10" s="165"/>
      <c r="E10" s="123"/>
      <c r="F10" s="165"/>
      <c r="G10" s="123"/>
      <c r="H10" s="165"/>
      <c r="I10" s="123"/>
      <c r="J10" s="123"/>
      <c r="K10" s="123"/>
      <c r="L10" s="123"/>
      <c r="M10" s="163"/>
      <c r="N10" s="32"/>
      <c r="O10" s="55"/>
      <c r="P10" s="133"/>
      <c r="Q10" s="34" t="s">
        <v>137</v>
      </c>
      <c r="R10" s="35">
        <v>0.05</v>
      </c>
      <c r="S10" s="36"/>
      <c r="T10" s="36"/>
      <c r="U10" s="36"/>
      <c r="V10" s="36"/>
      <c r="W10" s="57" t="s">
        <v>139</v>
      </c>
      <c r="X10" s="79" t="s">
        <v>162</v>
      </c>
      <c r="Y10" s="37" t="s">
        <v>71</v>
      </c>
      <c r="Z10" s="37"/>
      <c r="AA10" s="37"/>
      <c r="AB10" s="123"/>
      <c r="AC10" s="123"/>
      <c r="AD10" s="121" t="s">
        <v>77</v>
      </c>
      <c r="AE10" s="121" t="s">
        <v>78</v>
      </c>
      <c r="AF10" s="160">
        <v>1669414260</v>
      </c>
      <c r="AG10" s="119">
        <v>1580088420</v>
      </c>
      <c r="AH10" s="119">
        <v>1253868000</v>
      </c>
      <c r="AI10" s="110">
        <f>AH10/AG10</f>
        <v>0.79354293350241756</v>
      </c>
      <c r="AJ10" s="123"/>
      <c r="AK10" s="123"/>
      <c r="AL10" s="121"/>
    </row>
    <row r="11" spans="2:38" ht="162" customHeight="1" x14ac:dyDescent="0.2">
      <c r="B11" s="138"/>
      <c r="C11" s="138"/>
      <c r="D11" s="165"/>
      <c r="E11" s="123"/>
      <c r="F11" s="165"/>
      <c r="G11" s="123"/>
      <c r="H11" s="165"/>
      <c r="I11" s="123"/>
      <c r="J11" s="123"/>
      <c r="K11" s="123"/>
      <c r="L11" s="123"/>
      <c r="M11" s="163"/>
      <c r="N11" s="32"/>
      <c r="O11" s="55"/>
      <c r="P11" s="133"/>
      <c r="Q11" s="34" t="s">
        <v>127</v>
      </c>
      <c r="R11" s="35">
        <v>0.05</v>
      </c>
      <c r="S11" s="36"/>
      <c r="T11" s="36"/>
      <c r="U11" s="36"/>
      <c r="V11" s="36"/>
      <c r="W11" s="56" t="s">
        <v>140</v>
      </c>
      <c r="X11" s="79" t="s">
        <v>163</v>
      </c>
      <c r="Y11" s="37" t="s">
        <v>71</v>
      </c>
      <c r="Z11" s="37"/>
      <c r="AA11" s="37"/>
      <c r="AB11" s="123"/>
      <c r="AC11" s="123"/>
      <c r="AD11" s="123"/>
      <c r="AE11" s="123"/>
      <c r="AF11" s="192"/>
      <c r="AG11" s="193"/>
      <c r="AH11" s="193"/>
      <c r="AI11" s="116"/>
      <c r="AJ11" s="123"/>
      <c r="AK11" s="123"/>
      <c r="AL11" s="123"/>
    </row>
    <row r="12" spans="2:38" ht="128.25" customHeight="1" x14ac:dyDescent="0.2">
      <c r="B12" s="138"/>
      <c r="C12" s="138"/>
      <c r="D12" s="165"/>
      <c r="E12" s="123"/>
      <c r="F12" s="165"/>
      <c r="G12" s="123"/>
      <c r="H12" s="165"/>
      <c r="I12" s="123"/>
      <c r="J12" s="123"/>
      <c r="K12" s="123"/>
      <c r="L12" s="123"/>
      <c r="M12" s="163"/>
      <c r="N12" s="32"/>
      <c r="O12" s="55"/>
      <c r="P12" s="133"/>
      <c r="Q12" s="34" t="s">
        <v>128</v>
      </c>
      <c r="R12" s="35">
        <v>0.05</v>
      </c>
      <c r="S12" s="36"/>
      <c r="T12" s="36"/>
      <c r="U12" s="36"/>
      <c r="V12" s="36"/>
      <c r="W12" s="56" t="s">
        <v>151</v>
      </c>
      <c r="X12" s="79" t="s">
        <v>164</v>
      </c>
      <c r="Y12" s="37" t="s">
        <v>71</v>
      </c>
      <c r="Z12" s="37"/>
      <c r="AA12" s="37"/>
      <c r="AB12" s="123"/>
      <c r="AC12" s="123"/>
      <c r="AD12" s="123"/>
      <c r="AE12" s="123"/>
      <c r="AF12" s="192"/>
      <c r="AG12" s="193"/>
      <c r="AH12" s="193"/>
      <c r="AI12" s="116"/>
      <c r="AJ12" s="123"/>
      <c r="AK12" s="123"/>
      <c r="AL12" s="123"/>
    </row>
    <row r="13" spans="2:38" ht="102.75" customHeight="1" x14ac:dyDescent="0.2">
      <c r="B13" s="138"/>
      <c r="C13" s="138"/>
      <c r="D13" s="165"/>
      <c r="E13" s="123"/>
      <c r="F13" s="165"/>
      <c r="G13" s="123"/>
      <c r="H13" s="165"/>
      <c r="I13" s="123"/>
      <c r="J13" s="123"/>
      <c r="K13" s="123"/>
      <c r="L13" s="123"/>
      <c r="M13" s="163"/>
      <c r="N13" s="32"/>
      <c r="O13" s="55"/>
      <c r="P13" s="133"/>
      <c r="Q13" s="34" t="s">
        <v>129</v>
      </c>
      <c r="R13" s="35">
        <v>0.05</v>
      </c>
      <c r="S13" s="36"/>
      <c r="T13" s="36"/>
      <c r="U13" s="36"/>
      <c r="V13" s="36"/>
      <c r="W13" s="56" t="s">
        <v>152</v>
      </c>
      <c r="X13" s="81" t="s">
        <v>165</v>
      </c>
      <c r="Y13" s="37" t="s">
        <v>71</v>
      </c>
      <c r="Z13" s="37"/>
      <c r="AA13" s="37"/>
      <c r="AB13" s="123"/>
      <c r="AC13" s="123"/>
      <c r="AD13" s="123"/>
      <c r="AE13" s="123"/>
      <c r="AF13" s="192"/>
      <c r="AG13" s="193"/>
      <c r="AH13" s="193"/>
      <c r="AI13" s="116"/>
      <c r="AJ13" s="123"/>
      <c r="AK13" s="123"/>
      <c r="AL13" s="123"/>
    </row>
    <row r="14" spans="2:38" ht="45" customHeight="1" x14ac:dyDescent="0.2">
      <c r="B14" s="138"/>
      <c r="C14" s="138"/>
      <c r="D14" s="165"/>
      <c r="E14" s="123"/>
      <c r="F14" s="165"/>
      <c r="G14" s="123"/>
      <c r="H14" s="165"/>
      <c r="I14" s="123"/>
      <c r="J14" s="123"/>
      <c r="K14" s="123"/>
      <c r="L14" s="123"/>
      <c r="M14" s="163"/>
      <c r="N14" s="32"/>
      <c r="O14" s="55"/>
      <c r="P14" s="133"/>
      <c r="Q14" s="34" t="s">
        <v>130</v>
      </c>
      <c r="R14" s="35">
        <v>0.05</v>
      </c>
      <c r="S14" s="36"/>
      <c r="T14" s="36"/>
      <c r="U14" s="36"/>
      <c r="V14" s="36"/>
      <c r="W14" s="56" t="s">
        <v>153</v>
      </c>
      <c r="X14" s="81" t="s">
        <v>175</v>
      </c>
      <c r="Y14" s="37" t="s">
        <v>71</v>
      </c>
      <c r="Z14" s="37"/>
      <c r="AA14" s="37"/>
      <c r="AB14" s="123"/>
      <c r="AC14" s="123"/>
      <c r="AD14" s="123"/>
      <c r="AE14" s="123"/>
      <c r="AF14" s="192"/>
      <c r="AG14" s="193"/>
      <c r="AH14" s="193"/>
      <c r="AI14" s="116"/>
      <c r="AJ14" s="123"/>
      <c r="AK14" s="123"/>
      <c r="AL14" s="123"/>
    </row>
    <row r="15" spans="2:38" ht="93.75" customHeight="1" x14ac:dyDescent="0.2">
      <c r="B15" s="138"/>
      <c r="C15" s="138"/>
      <c r="D15" s="165"/>
      <c r="E15" s="123"/>
      <c r="F15" s="165"/>
      <c r="G15" s="123"/>
      <c r="H15" s="165"/>
      <c r="I15" s="123"/>
      <c r="J15" s="123"/>
      <c r="K15" s="123"/>
      <c r="L15" s="123"/>
      <c r="M15" s="163"/>
      <c r="N15" s="32"/>
      <c r="O15" s="55"/>
      <c r="P15" s="133"/>
      <c r="Q15" s="34" t="s">
        <v>146</v>
      </c>
      <c r="R15" s="35">
        <v>0.05</v>
      </c>
      <c r="S15" s="65"/>
      <c r="T15" s="65"/>
      <c r="U15" s="65"/>
      <c r="V15" s="65"/>
      <c r="W15" s="56" t="s">
        <v>154</v>
      </c>
      <c r="X15" s="81" t="s">
        <v>166</v>
      </c>
      <c r="Y15" s="37" t="s">
        <v>71</v>
      </c>
      <c r="Z15" s="37"/>
      <c r="AA15" s="37"/>
      <c r="AB15" s="123"/>
      <c r="AC15" s="123"/>
      <c r="AD15" s="123"/>
      <c r="AE15" s="123"/>
      <c r="AF15" s="192"/>
      <c r="AG15" s="193"/>
      <c r="AH15" s="193"/>
      <c r="AI15" s="116"/>
      <c r="AJ15" s="123"/>
      <c r="AK15" s="123"/>
      <c r="AL15" s="123"/>
    </row>
    <row r="16" spans="2:38" ht="93" customHeight="1" x14ac:dyDescent="0.2">
      <c r="B16" s="138"/>
      <c r="C16" s="138"/>
      <c r="D16" s="165"/>
      <c r="E16" s="123"/>
      <c r="F16" s="165"/>
      <c r="G16" s="123"/>
      <c r="H16" s="165"/>
      <c r="I16" s="123"/>
      <c r="J16" s="123"/>
      <c r="K16" s="123"/>
      <c r="L16" s="123"/>
      <c r="M16" s="163"/>
      <c r="N16" s="32"/>
      <c r="O16" s="55"/>
      <c r="P16" s="133"/>
      <c r="Q16" s="34" t="s">
        <v>131</v>
      </c>
      <c r="R16" s="35">
        <v>0.05</v>
      </c>
      <c r="S16" s="36"/>
      <c r="T16" s="36"/>
      <c r="U16" s="36"/>
      <c r="V16" s="36"/>
      <c r="W16" s="56" t="s">
        <v>155</v>
      </c>
      <c r="X16" s="81" t="s">
        <v>167</v>
      </c>
      <c r="Y16" s="37" t="s">
        <v>71</v>
      </c>
      <c r="Z16" s="37"/>
      <c r="AA16" s="37"/>
      <c r="AB16" s="123"/>
      <c r="AC16" s="123"/>
      <c r="AD16" s="123"/>
      <c r="AE16" s="123"/>
      <c r="AF16" s="192"/>
      <c r="AG16" s="193"/>
      <c r="AH16" s="193"/>
      <c r="AI16" s="116"/>
      <c r="AJ16" s="123"/>
      <c r="AK16" s="123"/>
      <c r="AL16" s="123"/>
    </row>
    <row r="17" spans="2:38" ht="45" customHeight="1" x14ac:dyDescent="0.2">
      <c r="B17" s="138"/>
      <c r="C17" s="138"/>
      <c r="D17" s="165"/>
      <c r="E17" s="123"/>
      <c r="F17" s="165"/>
      <c r="G17" s="123"/>
      <c r="H17" s="165"/>
      <c r="I17" s="123"/>
      <c r="J17" s="123"/>
      <c r="K17" s="123"/>
      <c r="L17" s="123"/>
      <c r="M17" s="163"/>
      <c r="N17" s="32"/>
      <c r="O17" s="55"/>
      <c r="P17" s="133"/>
      <c r="Q17" s="34" t="s">
        <v>147</v>
      </c>
      <c r="R17" s="35">
        <v>0.05</v>
      </c>
      <c r="S17" s="65"/>
      <c r="T17" s="65"/>
      <c r="U17" s="65"/>
      <c r="V17" s="65"/>
      <c r="W17" s="56" t="s">
        <v>159</v>
      </c>
      <c r="X17" s="81" t="s">
        <v>168</v>
      </c>
      <c r="Y17" s="37" t="s">
        <v>71</v>
      </c>
      <c r="Z17" s="37"/>
      <c r="AA17" s="37"/>
      <c r="AB17" s="123"/>
      <c r="AC17" s="123"/>
      <c r="AD17" s="123"/>
      <c r="AE17" s="123"/>
      <c r="AF17" s="192"/>
      <c r="AG17" s="193"/>
      <c r="AH17" s="193"/>
      <c r="AI17" s="116"/>
      <c r="AJ17" s="123"/>
      <c r="AK17" s="123"/>
      <c r="AL17" s="123"/>
    </row>
    <row r="18" spans="2:38" ht="45" customHeight="1" x14ac:dyDescent="0.2">
      <c r="B18" s="138"/>
      <c r="C18" s="138"/>
      <c r="D18" s="165"/>
      <c r="E18" s="123"/>
      <c r="F18" s="165"/>
      <c r="G18" s="123"/>
      <c r="H18" s="165"/>
      <c r="I18" s="123"/>
      <c r="J18" s="123"/>
      <c r="K18" s="123"/>
      <c r="L18" s="123"/>
      <c r="M18" s="163"/>
      <c r="N18" s="32"/>
      <c r="O18" s="55"/>
      <c r="P18" s="133"/>
      <c r="Q18" s="34" t="s">
        <v>132</v>
      </c>
      <c r="R18" s="35">
        <v>0.05</v>
      </c>
      <c r="S18" s="36"/>
      <c r="T18" s="36"/>
      <c r="U18" s="36"/>
      <c r="V18" s="36"/>
      <c r="W18" s="56" t="s">
        <v>159</v>
      </c>
      <c r="X18" s="81" t="s">
        <v>169</v>
      </c>
      <c r="Y18" s="37" t="s">
        <v>71</v>
      </c>
      <c r="Z18" s="37"/>
      <c r="AA18" s="37"/>
      <c r="AB18" s="123"/>
      <c r="AC18" s="123"/>
      <c r="AD18" s="123"/>
      <c r="AE18" s="123"/>
      <c r="AF18" s="192"/>
      <c r="AG18" s="193"/>
      <c r="AH18" s="193"/>
      <c r="AI18" s="116"/>
      <c r="AJ18" s="123"/>
      <c r="AK18" s="123"/>
      <c r="AL18" s="123"/>
    </row>
    <row r="19" spans="2:38" ht="45" customHeight="1" x14ac:dyDescent="0.2">
      <c r="B19" s="138"/>
      <c r="C19" s="138"/>
      <c r="D19" s="165"/>
      <c r="E19" s="123"/>
      <c r="F19" s="165"/>
      <c r="G19" s="123"/>
      <c r="H19" s="165"/>
      <c r="I19" s="123"/>
      <c r="J19" s="123"/>
      <c r="K19" s="123"/>
      <c r="L19" s="123"/>
      <c r="M19" s="163"/>
      <c r="N19" s="32"/>
      <c r="O19" s="55"/>
      <c r="P19" s="133"/>
      <c r="Q19" s="34" t="s">
        <v>136</v>
      </c>
      <c r="R19" s="35">
        <v>0.05</v>
      </c>
      <c r="S19" s="65"/>
      <c r="T19" s="65"/>
      <c r="U19" s="65"/>
      <c r="V19" s="65"/>
      <c r="W19" s="56" t="s">
        <v>159</v>
      </c>
      <c r="X19" s="81" t="s">
        <v>170</v>
      </c>
      <c r="Y19" s="37" t="s">
        <v>71</v>
      </c>
      <c r="Z19" s="37"/>
      <c r="AA19" s="37"/>
      <c r="AB19" s="123"/>
      <c r="AC19" s="123"/>
      <c r="AD19" s="123"/>
      <c r="AE19" s="123"/>
      <c r="AF19" s="192"/>
      <c r="AG19" s="193"/>
      <c r="AH19" s="193"/>
      <c r="AI19" s="116"/>
      <c r="AJ19" s="123"/>
      <c r="AK19" s="123"/>
      <c r="AL19" s="123"/>
    </row>
    <row r="20" spans="2:38" ht="45" customHeight="1" x14ac:dyDescent="0.2">
      <c r="B20" s="138"/>
      <c r="C20" s="138"/>
      <c r="D20" s="165"/>
      <c r="E20" s="123"/>
      <c r="F20" s="165"/>
      <c r="G20" s="123"/>
      <c r="H20" s="165"/>
      <c r="I20" s="123"/>
      <c r="J20" s="123"/>
      <c r="K20" s="123"/>
      <c r="L20" s="123"/>
      <c r="M20" s="163"/>
      <c r="N20" s="32"/>
      <c r="O20" s="55"/>
      <c r="P20" s="133"/>
      <c r="Q20" s="34" t="s">
        <v>133</v>
      </c>
      <c r="R20" s="35">
        <v>0.05</v>
      </c>
      <c r="S20" s="65"/>
      <c r="T20" s="65"/>
      <c r="U20" s="65"/>
      <c r="V20" s="65"/>
      <c r="W20" s="56" t="s">
        <v>156</v>
      </c>
      <c r="X20" s="81" t="s">
        <v>171</v>
      </c>
      <c r="Y20" s="37" t="s">
        <v>71</v>
      </c>
      <c r="Z20" s="37"/>
      <c r="AA20" s="37"/>
      <c r="AB20" s="123"/>
      <c r="AC20" s="123"/>
      <c r="AD20" s="123"/>
      <c r="AE20" s="123"/>
      <c r="AF20" s="192"/>
      <c r="AG20" s="193"/>
      <c r="AH20" s="193"/>
      <c r="AI20" s="116"/>
      <c r="AJ20" s="123"/>
      <c r="AK20" s="123"/>
      <c r="AL20" s="123"/>
    </row>
    <row r="21" spans="2:38" ht="45" customHeight="1" x14ac:dyDescent="0.2">
      <c r="B21" s="138"/>
      <c r="C21" s="138"/>
      <c r="D21" s="165"/>
      <c r="E21" s="123"/>
      <c r="F21" s="165"/>
      <c r="G21" s="123"/>
      <c r="H21" s="165"/>
      <c r="I21" s="123"/>
      <c r="J21" s="123"/>
      <c r="K21" s="123"/>
      <c r="L21" s="123"/>
      <c r="M21" s="163"/>
      <c r="N21" s="32"/>
      <c r="O21" s="55"/>
      <c r="P21" s="133"/>
      <c r="Q21" s="34" t="s">
        <v>134</v>
      </c>
      <c r="R21" s="35">
        <v>0.05</v>
      </c>
      <c r="S21" s="65"/>
      <c r="T21" s="65"/>
      <c r="U21" s="65"/>
      <c r="V21" s="65"/>
      <c r="W21" s="56" t="s">
        <v>157</v>
      </c>
      <c r="X21" s="81" t="s">
        <v>172</v>
      </c>
      <c r="Y21" s="37" t="s">
        <v>71</v>
      </c>
      <c r="Z21" s="37"/>
      <c r="AA21" s="37"/>
      <c r="AB21" s="123"/>
      <c r="AC21" s="123"/>
      <c r="AD21" s="123"/>
      <c r="AE21" s="123"/>
      <c r="AF21" s="192"/>
      <c r="AG21" s="193"/>
      <c r="AH21" s="193"/>
      <c r="AI21" s="116"/>
      <c r="AJ21" s="123"/>
      <c r="AK21" s="123"/>
      <c r="AL21" s="123"/>
    </row>
    <row r="22" spans="2:38" ht="45" customHeight="1" x14ac:dyDescent="0.2">
      <c r="B22" s="138"/>
      <c r="C22" s="138"/>
      <c r="D22" s="165"/>
      <c r="E22" s="123"/>
      <c r="F22" s="165"/>
      <c r="G22" s="123"/>
      <c r="H22" s="165"/>
      <c r="I22" s="123"/>
      <c r="J22" s="123"/>
      <c r="K22" s="123"/>
      <c r="L22" s="123"/>
      <c r="M22" s="163"/>
      <c r="N22" s="32"/>
      <c r="O22" s="55"/>
      <c r="P22" s="133"/>
      <c r="Q22" s="34" t="s">
        <v>135</v>
      </c>
      <c r="R22" s="35">
        <v>0.05</v>
      </c>
      <c r="S22" s="65"/>
      <c r="T22" s="65"/>
      <c r="U22" s="65"/>
      <c r="V22" s="65"/>
      <c r="W22" s="56" t="s">
        <v>159</v>
      </c>
      <c r="X22" s="81" t="s">
        <v>173</v>
      </c>
      <c r="Y22" s="37" t="s">
        <v>71</v>
      </c>
      <c r="Z22" s="37"/>
      <c r="AA22" s="37"/>
      <c r="AB22" s="123"/>
      <c r="AC22" s="123"/>
      <c r="AD22" s="123"/>
      <c r="AE22" s="123"/>
      <c r="AF22" s="192"/>
      <c r="AG22" s="193"/>
      <c r="AH22" s="193"/>
      <c r="AI22" s="116"/>
      <c r="AJ22" s="123"/>
      <c r="AK22" s="123"/>
      <c r="AL22" s="123"/>
    </row>
    <row r="23" spans="2:38" ht="109.5" customHeight="1" x14ac:dyDescent="0.2">
      <c r="B23" s="138"/>
      <c r="C23" s="138"/>
      <c r="D23" s="138"/>
      <c r="E23" s="123"/>
      <c r="F23" s="138"/>
      <c r="G23" s="123"/>
      <c r="H23" s="138"/>
      <c r="I23" s="123"/>
      <c r="J23" s="123"/>
      <c r="K23" s="123"/>
      <c r="L23" s="123"/>
      <c r="M23" s="163"/>
      <c r="N23" s="32">
        <v>0</v>
      </c>
      <c r="O23" s="33">
        <v>0</v>
      </c>
      <c r="P23" s="133"/>
      <c r="Q23" s="34" t="s">
        <v>110</v>
      </c>
      <c r="R23" s="35">
        <v>0.05</v>
      </c>
      <c r="S23" s="36"/>
      <c r="T23" s="36"/>
      <c r="U23" s="36"/>
      <c r="V23" s="36"/>
      <c r="W23" s="56" t="s">
        <v>174</v>
      </c>
      <c r="X23" s="81" t="s">
        <v>249</v>
      </c>
      <c r="Y23" s="37" t="s">
        <v>71</v>
      </c>
      <c r="Z23" s="37"/>
      <c r="AA23" s="37"/>
      <c r="AB23" s="123"/>
      <c r="AC23" s="123"/>
      <c r="AD23" s="123"/>
      <c r="AE23" s="123"/>
      <c r="AF23" s="192"/>
      <c r="AG23" s="193"/>
      <c r="AH23" s="193"/>
      <c r="AI23" s="116"/>
      <c r="AJ23" s="123"/>
      <c r="AK23" s="123"/>
      <c r="AL23" s="123"/>
    </row>
    <row r="24" spans="2:38" ht="51" customHeight="1" x14ac:dyDescent="0.2">
      <c r="B24" s="138"/>
      <c r="C24" s="138"/>
      <c r="D24" s="138"/>
      <c r="E24" s="123"/>
      <c r="F24" s="138"/>
      <c r="G24" s="123"/>
      <c r="H24" s="138"/>
      <c r="I24" s="123"/>
      <c r="J24" s="123"/>
      <c r="K24" s="123"/>
      <c r="L24" s="123"/>
      <c r="M24" s="163"/>
      <c r="N24" s="32"/>
      <c r="O24" s="33"/>
      <c r="P24" s="133"/>
      <c r="Q24" s="34" t="s">
        <v>288</v>
      </c>
      <c r="R24" s="35">
        <v>0.05</v>
      </c>
      <c r="S24" s="36"/>
      <c r="T24" s="36"/>
      <c r="U24" s="36"/>
      <c r="V24" s="36"/>
      <c r="W24" s="36"/>
      <c r="X24" s="36"/>
      <c r="Y24" s="37" t="s">
        <v>71</v>
      </c>
      <c r="Z24" s="37"/>
      <c r="AA24" s="37"/>
      <c r="AB24" s="123"/>
      <c r="AC24" s="123"/>
      <c r="AD24" s="123"/>
      <c r="AE24" s="123"/>
      <c r="AF24" s="192"/>
      <c r="AG24" s="193"/>
      <c r="AH24" s="193"/>
      <c r="AI24" s="116"/>
      <c r="AJ24" s="123"/>
      <c r="AK24" s="123"/>
      <c r="AL24" s="123"/>
    </row>
    <row r="25" spans="2:38" ht="81" customHeight="1" x14ac:dyDescent="0.2">
      <c r="B25" s="138"/>
      <c r="C25" s="138"/>
      <c r="D25" s="138"/>
      <c r="E25" s="123"/>
      <c r="F25" s="138"/>
      <c r="G25" s="123"/>
      <c r="H25" s="138"/>
      <c r="I25" s="123"/>
      <c r="J25" s="123"/>
      <c r="K25" s="123"/>
      <c r="L25" s="123"/>
      <c r="M25" s="163"/>
      <c r="N25" s="32"/>
      <c r="O25" s="33"/>
      <c r="P25" s="133"/>
      <c r="Q25" s="34" t="s">
        <v>289</v>
      </c>
      <c r="R25" s="35">
        <v>0.05</v>
      </c>
      <c r="S25" s="36"/>
      <c r="T25" s="36"/>
      <c r="U25" s="36"/>
      <c r="V25" s="36"/>
      <c r="W25" s="56" t="s">
        <v>158</v>
      </c>
      <c r="X25" s="80" t="s">
        <v>248</v>
      </c>
      <c r="Y25" s="37" t="s">
        <v>71</v>
      </c>
      <c r="Z25" s="37"/>
      <c r="AA25" s="37"/>
      <c r="AB25" s="123"/>
      <c r="AC25" s="121" t="s">
        <v>79</v>
      </c>
      <c r="AD25" s="121" t="s">
        <v>80</v>
      </c>
      <c r="AE25" s="146" t="s">
        <v>81</v>
      </c>
      <c r="AF25" s="160">
        <v>0</v>
      </c>
      <c r="AG25" s="119">
        <v>351997000</v>
      </c>
      <c r="AH25" s="119">
        <v>277900000</v>
      </c>
      <c r="AI25" s="110">
        <f>AH25/AG25</f>
        <v>0.78949536501731554</v>
      </c>
      <c r="AJ25" s="123"/>
      <c r="AK25" s="123"/>
      <c r="AL25" s="121"/>
    </row>
    <row r="26" spans="2:38" ht="313.5" customHeight="1" x14ac:dyDescent="0.2">
      <c r="B26" s="138"/>
      <c r="C26" s="138"/>
      <c r="D26" s="138"/>
      <c r="E26" s="123"/>
      <c r="F26" s="138"/>
      <c r="G26" s="123"/>
      <c r="H26" s="138"/>
      <c r="I26" s="123"/>
      <c r="J26" s="123"/>
      <c r="K26" s="123"/>
      <c r="L26" s="122"/>
      <c r="M26" s="164"/>
      <c r="N26" s="32">
        <v>0</v>
      </c>
      <c r="O26" s="33">
        <v>0</v>
      </c>
      <c r="P26" s="133"/>
      <c r="Q26" s="34" t="s">
        <v>290</v>
      </c>
      <c r="R26" s="35">
        <v>0.05</v>
      </c>
      <c r="S26" s="41"/>
      <c r="T26" s="35"/>
      <c r="U26" s="35"/>
      <c r="V26" s="35"/>
      <c r="W26" s="77" t="s">
        <v>160</v>
      </c>
      <c r="X26" s="76" t="s">
        <v>247</v>
      </c>
      <c r="Y26" s="37" t="s">
        <v>71</v>
      </c>
      <c r="Z26" s="37"/>
      <c r="AA26" s="37"/>
      <c r="AB26" s="123"/>
      <c r="AC26" s="122"/>
      <c r="AD26" s="122"/>
      <c r="AE26" s="148"/>
      <c r="AF26" s="161"/>
      <c r="AG26" s="120"/>
      <c r="AH26" s="120"/>
      <c r="AI26" s="111"/>
      <c r="AJ26" s="123"/>
      <c r="AK26" s="122"/>
      <c r="AL26" s="122"/>
    </row>
    <row r="27" spans="2:38" ht="25.5" customHeight="1" x14ac:dyDescent="0.2">
      <c r="B27" s="137" t="s">
        <v>29</v>
      </c>
      <c r="C27" s="137" t="s">
        <v>45</v>
      </c>
      <c r="D27" s="144">
        <v>0.33329999999999999</v>
      </c>
      <c r="E27" s="121" t="s">
        <v>44</v>
      </c>
      <c r="F27" s="144">
        <v>0.33329999999999999</v>
      </c>
      <c r="G27" s="121" t="s">
        <v>46</v>
      </c>
      <c r="H27" s="144">
        <v>0.33329999999999999</v>
      </c>
      <c r="I27" s="121" t="s">
        <v>19</v>
      </c>
      <c r="J27" s="121">
        <v>2</v>
      </c>
      <c r="K27" s="121">
        <v>5</v>
      </c>
      <c r="L27" s="121" t="s">
        <v>68</v>
      </c>
      <c r="M27" s="162">
        <v>2</v>
      </c>
      <c r="N27" s="42"/>
      <c r="O27" s="33">
        <v>0</v>
      </c>
      <c r="P27" s="133"/>
      <c r="Q27" s="134" t="s">
        <v>291</v>
      </c>
      <c r="R27" s="104">
        <v>0</v>
      </c>
      <c r="S27" s="35"/>
      <c r="T27" s="35"/>
      <c r="U27" s="35"/>
      <c r="V27" s="35"/>
      <c r="W27" s="104" t="s">
        <v>176</v>
      </c>
      <c r="X27" s="104"/>
      <c r="Y27" s="112" t="s">
        <v>71</v>
      </c>
      <c r="Z27" s="37"/>
      <c r="AA27" s="37"/>
      <c r="AB27" s="123"/>
      <c r="AC27" s="121"/>
      <c r="AD27" s="124" t="s">
        <v>142</v>
      </c>
      <c r="AE27" s="124" t="s">
        <v>144</v>
      </c>
      <c r="AF27" s="128">
        <v>0</v>
      </c>
      <c r="AG27" s="127">
        <v>108372.17</v>
      </c>
      <c r="AH27" s="127">
        <v>0</v>
      </c>
      <c r="AI27" s="126">
        <f>AH27/AG27</f>
        <v>0</v>
      </c>
      <c r="AJ27" s="121"/>
      <c r="AK27" s="121"/>
      <c r="AL27" s="121"/>
    </row>
    <row r="28" spans="2:38" ht="24.75" customHeight="1" x14ac:dyDescent="0.2">
      <c r="B28" s="138"/>
      <c r="C28" s="138"/>
      <c r="D28" s="138"/>
      <c r="E28" s="123"/>
      <c r="F28" s="138"/>
      <c r="G28" s="123"/>
      <c r="H28" s="138"/>
      <c r="I28" s="123"/>
      <c r="J28" s="123"/>
      <c r="K28" s="123"/>
      <c r="L28" s="123"/>
      <c r="M28" s="163"/>
      <c r="N28" s="42"/>
      <c r="O28" s="33">
        <v>0</v>
      </c>
      <c r="P28" s="133"/>
      <c r="Q28" s="135"/>
      <c r="R28" s="105"/>
      <c r="S28" s="51"/>
      <c r="T28" s="51"/>
      <c r="U28" s="51"/>
      <c r="V28" s="51"/>
      <c r="W28" s="105"/>
      <c r="X28" s="105"/>
      <c r="Y28" s="129"/>
      <c r="Z28" s="112"/>
      <c r="AA28" s="112"/>
      <c r="AB28" s="123"/>
      <c r="AC28" s="123"/>
      <c r="AD28" s="125"/>
      <c r="AE28" s="125"/>
      <c r="AF28" s="128"/>
      <c r="AG28" s="127"/>
      <c r="AH28" s="127"/>
      <c r="AI28" s="126"/>
      <c r="AJ28" s="123"/>
      <c r="AK28" s="123"/>
      <c r="AL28" s="123"/>
    </row>
    <row r="29" spans="2:38" ht="22.5" customHeight="1" x14ac:dyDescent="0.2">
      <c r="B29" s="138"/>
      <c r="C29" s="138"/>
      <c r="D29" s="138"/>
      <c r="E29" s="123"/>
      <c r="F29" s="138"/>
      <c r="G29" s="123"/>
      <c r="H29" s="138"/>
      <c r="I29" s="123"/>
      <c r="J29" s="123"/>
      <c r="K29" s="123"/>
      <c r="L29" s="123"/>
      <c r="M29" s="163"/>
      <c r="N29" s="42"/>
      <c r="O29" s="33">
        <v>0</v>
      </c>
      <c r="P29" s="133"/>
      <c r="Q29" s="135"/>
      <c r="R29" s="105"/>
      <c r="S29" s="52"/>
      <c r="T29" s="52"/>
      <c r="U29" s="52"/>
      <c r="V29" s="52"/>
      <c r="W29" s="105"/>
      <c r="X29" s="105"/>
      <c r="Y29" s="129"/>
      <c r="Z29" s="129"/>
      <c r="AA29" s="129"/>
      <c r="AB29" s="123"/>
      <c r="AC29" s="123"/>
      <c r="AD29" s="124" t="s">
        <v>143</v>
      </c>
      <c r="AE29" s="124" t="s">
        <v>145</v>
      </c>
      <c r="AF29" s="128">
        <v>0</v>
      </c>
      <c r="AG29" s="127">
        <v>146331945.75</v>
      </c>
      <c r="AH29" s="127">
        <v>0</v>
      </c>
      <c r="AI29" s="126">
        <f>AH29/AG29</f>
        <v>0</v>
      </c>
      <c r="AJ29" s="123"/>
      <c r="AK29" s="123"/>
      <c r="AL29" s="123"/>
    </row>
    <row r="30" spans="2:38" ht="22.5" customHeight="1" x14ac:dyDescent="0.2">
      <c r="B30" s="139"/>
      <c r="C30" s="139"/>
      <c r="D30" s="139"/>
      <c r="E30" s="122"/>
      <c r="F30" s="139"/>
      <c r="G30" s="122"/>
      <c r="H30" s="139"/>
      <c r="I30" s="122"/>
      <c r="J30" s="122"/>
      <c r="K30" s="122"/>
      <c r="L30" s="122"/>
      <c r="M30" s="164"/>
      <c r="N30" s="42"/>
      <c r="O30" s="33">
        <v>0</v>
      </c>
      <c r="P30" s="133"/>
      <c r="Q30" s="136"/>
      <c r="R30" s="106"/>
      <c r="S30" s="53"/>
      <c r="T30" s="53"/>
      <c r="U30" s="53"/>
      <c r="V30" s="53"/>
      <c r="W30" s="106"/>
      <c r="X30" s="106"/>
      <c r="Y30" s="113"/>
      <c r="Z30" s="113"/>
      <c r="AA30" s="113"/>
      <c r="AB30" s="122"/>
      <c r="AC30" s="122"/>
      <c r="AD30" s="125"/>
      <c r="AE30" s="125"/>
      <c r="AF30" s="128"/>
      <c r="AG30" s="127"/>
      <c r="AH30" s="127"/>
      <c r="AI30" s="126"/>
      <c r="AJ30" s="122"/>
      <c r="AK30" s="122"/>
      <c r="AL30" s="122"/>
    </row>
    <row r="31" spans="2:38" ht="15" x14ac:dyDescent="0.2">
      <c r="B31" s="137" t="s">
        <v>29</v>
      </c>
      <c r="C31" s="137" t="s">
        <v>45</v>
      </c>
      <c r="D31" s="144">
        <v>0.33329999999999999</v>
      </c>
      <c r="E31" s="121" t="s">
        <v>44</v>
      </c>
      <c r="F31" s="144">
        <v>0.33329999999999999</v>
      </c>
      <c r="G31" s="121" t="s">
        <v>43</v>
      </c>
      <c r="H31" s="144">
        <v>0.33329999999999999</v>
      </c>
      <c r="I31" s="121" t="s">
        <v>19</v>
      </c>
      <c r="J31" s="121">
        <v>4</v>
      </c>
      <c r="K31" s="121">
        <v>2</v>
      </c>
      <c r="L31" s="121" t="s">
        <v>68</v>
      </c>
      <c r="M31" s="162" t="s">
        <v>118</v>
      </c>
      <c r="N31" s="42"/>
      <c r="O31" s="59">
        <v>0</v>
      </c>
      <c r="P31" s="133"/>
      <c r="Q31" s="150" t="s">
        <v>118</v>
      </c>
      <c r="R31" s="104"/>
      <c r="S31" s="35"/>
      <c r="T31" s="35"/>
      <c r="U31" s="35"/>
      <c r="V31" s="35"/>
      <c r="W31" s="104" t="s">
        <v>118</v>
      </c>
      <c r="X31" s="104"/>
      <c r="Y31" s="112"/>
      <c r="Z31" s="62"/>
      <c r="AA31" s="62"/>
      <c r="AB31" s="123"/>
      <c r="AC31" s="121"/>
      <c r="AD31" s="121"/>
      <c r="AE31" s="121"/>
      <c r="AF31" s="101"/>
      <c r="AG31" s="114"/>
      <c r="AH31" s="112"/>
      <c r="AI31" s="112"/>
      <c r="AJ31" s="121"/>
      <c r="AK31" s="121"/>
      <c r="AL31" s="121"/>
    </row>
    <row r="32" spans="2:38" ht="12.75" customHeight="1" x14ac:dyDescent="0.2">
      <c r="B32" s="138"/>
      <c r="C32" s="138"/>
      <c r="D32" s="138"/>
      <c r="E32" s="123"/>
      <c r="F32" s="138"/>
      <c r="G32" s="123"/>
      <c r="H32" s="138"/>
      <c r="I32" s="123"/>
      <c r="J32" s="123"/>
      <c r="K32" s="123"/>
      <c r="L32" s="123"/>
      <c r="M32" s="163"/>
      <c r="N32" s="42"/>
      <c r="O32" s="59">
        <v>0</v>
      </c>
      <c r="P32" s="133"/>
      <c r="Q32" s="151"/>
      <c r="R32" s="105"/>
      <c r="S32" s="51"/>
      <c r="T32" s="51"/>
      <c r="U32" s="51"/>
      <c r="V32" s="51"/>
      <c r="W32" s="105"/>
      <c r="X32" s="105"/>
      <c r="Y32" s="129"/>
      <c r="Z32" s="112"/>
      <c r="AA32" s="112"/>
      <c r="AB32" s="123"/>
      <c r="AC32" s="123"/>
      <c r="AD32" s="123"/>
      <c r="AE32" s="123"/>
      <c r="AF32" s="103"/>
      <c r="AG32" s="145"/>
      <c r="AH32" s="129"/>
      <c r="AI32" s="129"/>
      <c r="AJ32" s="123"/>
      <c r="AK32" s="123"/>
      <c r="AL32" s="123"/>
    </row>
    <row r="33" spans="2:38" ht="12.75" customHeight="1" x14ac:dyDescent="0.2">
      <c r="B33" s="138"/>
      <c r="C33" s="138"/>
      <c r="D33" s="138"/>
      <c r="E33" s="123"/>
      <c r="F33" s="138"/>
      <c r="G33" s="123"/>
      <c r="H33" s="138"/>
      <c r="I33" s="123"/>
      <c r="J33" s="123"/>
      <c r="K33" s="123"/>
      <c r="L33" s="123"/>
      <c r="M33" s="163"/>
      <c r="N33" s="42"/>
      <c r="O33" s="59">
        <v>0</v>
      </c>
      <c r="P33" s="133"/>
      <c r="Q33" s="151"/>
      <c r="R33" s="105"/>
      <c r="S33" s="52"/>
      <c r="T33" s="52"/>
      <c r="U33" s="52"/>
      <c r="V33" s="52"/>
      <c r="W33" s="105"/>
      <c r="X33" s="105"/>
      <c r="Y33" s="129"/>
      <c r="Z33" s="129"/>
      <c r="AA33" s="129"/>
      <c r="AB33" s="123"/>
      <c r="AC33" s="123"/>
      <c r="AD33" s="123"/>
      <c r="AE33" s="123"/>
      <c r="AF33" s="103"/>
      <c r="AG33" s="145"/>
      <c r="AH33" s="129"/>
      <c r="AI33" s="129"/>
      <c r="AJ33" s="123"/>
      <c r="AK33" s="123"/>
      <c r="AL33" s="123"/>
    </row>
    <row r="34" spans="2:38" ht="12.75" customHeight="1" x14ac:dyDescent="0.2">
      <c r="B34" s="139"/>
      <c r="C34" s="139"/>
      <c r="D34" s="139"/>
      <c r="E34" s="122"/>
      <c r="F34" s="139"/>
      <c r="G34" s="122"/>
      <c r="H34" s="139"/>
      <c r="I34" s="122"/>
      <c r="J34" s="122"/>
      <c r="K34" s="122"/>
      <c r="L34" s="122"/>
      <c r="M34" s="164"/>
      <c r="N34" s="42"/>
      <c r="O34" s="59">
        <v>0</v>
      </c>
      <c r="P34" s="133"/>
      <c r="Q34" s="152"/>
      <c r="R34" s="106"/>
      <c r="S34" s="53"/>
      <c r="T34" s="53"/>
      <c r="U34" s="53"/>
      <c r="V34" s="53"/>
      <c r="W34" s="106"/>
      <c r="X34" s="106"/>
      <c r="Y34" s="113"/>
      <c r="Z34" s="113"/>
      <c r="AA34" s="113"/>
      <c r="AB34" s="122"/>
      <c r="AC34" s="122"/>
      <c r="AD34" s="122"/>
      <c r="AE34" s="122"/>
      <c r="AF34" s="102"/>
      <c r="AG34" s="115"/>
      <c r="AH34" s="113"/>
      <c r="AI34" s="113"/>
      <c r="AJ34" s="122"/>
      <c r="AK34" s="122"/>
      <c r="AL34" s="122"/>
    </row>
    <row r="35" spans="2:38" ht="139.5" customHeight="1" x14ac:dyDescent="0.2">
      <c r="B35" s="137" t="s">
        <v>29</v>
      </c>
      <c r="C35" s="137" t="s">
        <v>37</v>
      </c>
      <c r="D35" s="143">
        <v>0.2</v>
      </c>
      <c r="E35" s="112" t="s">
        <v>40</v>
      </c>
      <c r="F35" s="144">
        <v>0.33329999999999999</v>
      </c>
      <c r="G35" s="121" t="s">
        <v>42</v>
      </c>
      <c r="H35" s="144">
        <v>0.33329999999999999</v>
      </c>
      <c r="I35" s="121" t="s">
        <v>19</v>
      </c>
      <c r="J35" s="121">
        <v>2058</v>
      </c>
      <c r="K35" s="121">
        <v>2058</v>
      </c>
      <c r="L35" s="121" t="s">
        <v>67</v>
      </c>
      <c r="M35" s="132">
        <v>2058</v>
      </c>
      <c r="N35" s="42"/>
      <c r="O35" s="33">
        <v>0</v>
      </c>
      <c r="P35" s="133"/>
      <c r="Q35" s="34" t="s">
        <v>111</v>
      </c>
      <c r="R35" s="35">
        <v>0.2</v>
      </c>
      <c r="S35" s="35"/>
      <c r="T35" s="35"/>
      <c r="U35" s="35"/>
      <c r="V35" s="35"/>
      <c r="W35" s="77" t="s">
        <v>180</v>
      </c>
      <c r="X35" s="35"/>
      <c r="Y35" s="37" t="s">
        <v>71</v>
      </c>
      <c r="Z35" s="37"/>
      <c r="AA35" s="37"/>
      <c r="AB35" s="38" t="s">
        <v>82</v>
      </c>
      <c r="AC35" s="38" t="s">
        <v>83</v>
      </c>
      <c r="AD35" s="43" t="s">
        <v>84</v>
      </c>
      <c r="AE35" s="43" t="s">
        <v>85</v>
      </c>
      <c r="AF35" s="63">
        <v>274771466</v>
      </c>
      <c r="AG35" s="64">
        <v>243061500</v>
      </c>
      <c r="AH35" s="64">
        <f>243061500-9721687-17782170</f>
        <v>215557643</v>
      </c>
      <c r="AI35" s="60">
        <f>AH35/AG35</f>
        <v>0.88684404152858431</v>
      </c>
      <c r="AJ35" s="121" t="s">
        <v>10</v>
      </c>
      <c r="AK35" s="121" t="s">
        <v>76</v>
      </c>
      <c r="AL35" s="38"/>
    </row>
    <row r="36" spans="2:38" ht="44.25" customHeight="1" x14ac:dyDescent="0.2">
      <c r="B36" s="138"/>
      <c r="C36" s="138"/>
      <c r="D36" s="138"/>
      <c r="E36" s="129"/>
      <c r="F36" s="138"/>
      <c r="G36" s="123"/>
      <c r="H36" s="138"/>
      <c r="I36" s="123"/>
      <c r="J36" s="123"/>
      <c r="K36" s="123"/>
      <c r="L36" s="123"/>
      <c r="M36" s="132"/>
      <c r="N36" s="42"/>
      <c r="O36" s="33">
        <v>0</v>
      </c>
      <c r="P36" s="133"/>
      <c r="Q36" s="34" t="s">
        <v>112</v>
      </c>
      <c r="R36" s="35">
        <v>0.1</v>
      </c>
      <c r="S36" s="35"/>
      <c r="T36" s="35"/>
      <c r="U36" s="35"/>
      <c r="V36" s="35"/>
      <c r="W36" s="35" t="s">
        <v>176</v>
      </c>
      <c r="X36" s="35"/>
      <c r="Y36" s="37" t="s">
        <v>71</v>
      </c>
      <c r="Z36" s="37"/>
      <c r="AA36" s="37"/>
      <c r="AB36" s="38"/>
      <c r="AC36" s="38"/>
      <c r="AD36" s="38"/>
      <c r="AE36" s="38"/>
      <c r="AF36" s="39"/>
      <c r="AG36" s="40"/>
      <c r="AH36" s="37"/>
      <c r="AI36" s="37"/>
      <c r="AJ36" s="123"/>
      <c r="AK36" s="123"/>
      <c r="AL36" s="38"/>
    </row>
    <row r="37" spans="2:38" ht="162" customHeight="1" x14ac:dyDescent="0.2">
      <c r="B37" s="138"/>
      <c r="C37" s="138"/>
      <c r="D37" s="138"/>
      <c r="E37" s="129"/>
      <c r="F37" s="138"/>
      <c r="G37" s="123"/>
      <c r="H37" s="138"/>
      <c r="I37" s="123"/>
      <c r="J37" s="123"/>
      <c r="K37" s="123"/>
      <c r="L37" s="123"/>
      <c r="M37" s="132"/>
      <c r="N37" s="42"/>
      <c r="O37" s="33">
        <v>0</v>
      </c>
      <c r="P37" s="133"/>
      <c r="Q37" s="83" t="s">
        <v>177</v>
      </c>
      <c r="R37" s="35">
        <v>0.15</v>
      </c>
      <c r="S37" s="194"/>
      <c r="T37" s="194"/>
      <c r="U37" s="194"/>
      <c r="V37" s="194"/>
      <c r="W37" s="84" t="s">
        <v>181</v>
      </c>
      <c r="X37" s="76" t="s">
        <v>246</v>
      </c>
      <c r="Y37" s="58" t="s">
        <v>71</v>
      </c>
      <c r="Z37" s="112"/>
      <c r="AA37" s="112"/>
      <c r="AB37" s="121" t="s">
        <v>82</v>
      </c>
      <c r="AC37" s="121" t="s">
        <v>83</v>
      </c>
      <c r="AD37" s="146" t="s">
        <v>84</v>
      </c>
      <c r="AE37" s="146" t="s">
        <v>86</v>
      </c>
      <c r="AF37" s="63">
        <v>296824708</v>
      </c>
      <c r="AG37" s="64">
        <v>200215500</v>
      </c>
      <c r="AH37" s="64">
        <v>200215500</v>
      </c>
      <c r="AI37" s="60">
        <f>AH37/AG37</f>
        <v>1</v>
      </c>
      <c r="AJ37" s="123"/>
      <c r="AK37" s="123"/>
      <c r="AL37" s="38"/>
    </row>
    <row r="38" spans="2:38" ht="409.6" customHeight="1" x14ac:dyDescent="0.2">
      <c r="B38" s="138"/>
      <c r="C38" s="138"/>
      <c r="D38" s="138"/>
      <c r="E38" s="129"/>
      <c r="F38" s="138"/>
      <c r="G38" s="123"/>
      <c r="H38" s="138"/>
      <c r="I38" s="123"/>
      <c r="J38" s="123"/>
      <c r="K38" s="123"/>
      <c r="L38" s="123"/>
      <c r="M38" s="132"/>
      <c r="N38" s="42"/>
      <c r="O38" s="33"/>
      <c r="P38" s="133"/>
      <c r="Q38" s="201" t="s">
        <v>178</v>
      </c>
      <c r="R38" s="194">
        <v>0.5</v>
      </c>
      <c r="S38" s="194"/>
      <c r="T38" s="194"/>
      <c r="U38" s="194"/>
      <c r="V38" s="194"/>
      <c r="W38" s="95" t="s">
        <v>182</v>
      </c>
      <c r="X38" s="107" t="s">
        <v>251</v>
      </c>
      <c r="Y38" s="112" t="s">
        <v>71</v>
      </c>
      <c r="Z38" s="129"/>
      <c r="AA38" s="129"/>
      <c r="AB38" s="123"/>
      <c r="AC38" s="123"/>
      <c r="AD38" s="147"/>
      <c r="AE38" s="147"/>
      <c r="AF38" s="198">
        <v>560867570</v>
      </c>
      <c r="AG38" s="195">
        <v>519042000</v>
      </c>
      <c r="AH38" s="195">
        <v>369194000</v>
      </c>
      <c r="AI38" s="110">
        <f>AH38/AG38</f>
        <v>0.71129889296049265</v>
      </c>
      <c r="AJ38" s="123"/>
      <c r="AK38" s="123"/>
      <c r="AL38" s="121"/>
    </row>
    <row r="39" spans="2:38" ht="111" customHeight="1" x14ac:dyDescent="0.2">
      <c r="B39" s="138"/>
      <c r="C39" s="138"/>
      <c r="D39" s="138"/>
      <c r="E39" s="129"/>
      <c r="F39" s="138"/>
      <c r="G39" s="123"/>
      <c r="H39" s="138"/>
      <c r="I39" s="123"/>
      <c r="J39" s="123"/>
      <c r="K39" s="123"/>
      <c r="L39" s="123"/>
      <c r="M39" s="132"/>
      <c r="N39" s="42"/>
      <c r="O39" s="59"/>
      <c r="P39" s="133"/>
      <c r="Q39" s="201"/>
      <c r="R39" s="194"/>
      <c r="S39" s="194"/>
      <c r="T39" s="194"/>
      <c r="U39" s="194"/>
      <c r="V39" s="194"/>
      <c r="W39" s="85" t="s">
        <v>183</v>
      </c>
      <c r="X39" s="109"/>
      <c r="Y39" s="113"/>
      <c r="Z39" s="129"/>
      <c r="AA39" s="129"/>
      <c r="AB39" s="123"/>
      <c r="AC39" s="123"/>
      <c r="AD39" s="147"/>
      <c r="AE39" s="147"/>
      <c r="AF39" s="199"/>
      <c r="AG39" s="196"/>
      <c r="AH39" s="196"/>
      <c r="AI39" s="116"/>
      <c r="AJ39" s="123"/>
      <c r="AK39" s="123"/>
      <c r="AL39" s="123"/>
    </row>
    <row r="40" spans="2:38" ht="50.25" customHeight="1" x14ac:dyDescent="0.2">
      <c r="B40" s="138"/>
      <c r="C40" s="138"/>
      <c r="D40" s="138"/>
      <c r="E40" s="129"/>
      <c r="F40" s="138"/>
      <c r="G40" s="123"/>
      <c r="H40" s="138"/>
      <c r="I40" s="123"/>
      <c r="J40" s="123"/>
      <c r="K40" s="123"/>
      <c r="L40" s="123"/>
      <c r="M40" s="132"/>
      <c r="N40" s="42"/>
      <c r="O40" s="59"/>
      <c r="P40" s="133"/>
      <c r="Q40" s="201"/>
      <c r="R40" s="194"/>
      <c r="S40" s="194"/>
      <c r="T40" s="194"/>
      <c r="U40" s="194"/>
      <c r="V40" s="194"/>
      <c r="W40" s="86" t="s">
        <v>197</v>
      </c>
      <c r="X40" s="79" t="s">
        <v>252</v>
      </c>
      <c r="Y40" s="58" t="s">
        <v>71</v>
      </c>
      <c r="Z40" s="129"/>
      <c r="AA40" s="129"/>
      <c r="AB40" s="123"/>
      <c r="AC40" s="123"/>
      <c r="AD40" s="147"/>
      <c r="AE40" s="147"/>
      <c r="AF40" s="199"/>
      <c r="AG40" s="196"/>
      <c r="AH40" s="196"/>
      <c r="AI40" s="116"/>
      <c r="AJ40" s="123"/>
      <c r="AK40" s="123"/>
      <c r="AL40" s="123"/>
    </row>
    <row r="41" spans="2:38" ht="44.25" customHeight="1" x14ac:dyDescent="0.2">
      <c r="B41" s="138"/>
      <c r="C41" s="138"/>
      <c r="D41" s="138"/>
      <c r="E41" s="129"/>
      <c r="F41" s="138"/>
      <c r="G41" s="123"/>
      <c r="H41" s="138"/>
      <c r="I41" s="123"/>
      <c r="J41" s="123"/>
      <c r="K41" s="123"/>
      <c r="L41" s="123"/>
      <c r="M41" s="132"/>
      <c r="N41" s="42"/>
      <c r="O41" s="59"/>
      <c r="P41" s="133"/>
      <c r="Q41" s="201"/>
      <c r="R41" s="194"/>
      <c r="S41" s="194"/>
      <c r="T41" s="194"/>
      <c r="U41" s="194"/>
      <c r="V41" s="194"/>
      <c r="W41" s="86" t="s">
        <v>198</v>
      </c>
      <c r="X41" s="79" t="s">
        <v>253</v>
      </c>
      <c r="Y41" s="58" t="s">
        <v>71</v>
      </c>
      <c r="Z41" s="129"/>
      <c r="AA41" s="129"/>
      <c r="AB41" s="123"/>
      <c r="AC41" s="123"/>
      <c r="AD41" s="147"/>
      <c r="AE41" s="147"/>
      <c r="AF41" s="199"/>
      <c r="AG41" s="196"/>
      <c r="AH41" s="196"/>
      <c r="AI41" s="116"/>
      <c r="AJ41" s="123"/>
      <c r="AK41" s="123"/>
      <c r="AL41" s="123"/>
    </row>
    <row r="42" spans="2:38" ht="50.25" customHeight="1" x14ac:dyDescent="0.2">
      <c r="B42" s="138"/>
      <c r="C42" s="138"/>
      <c r="D42" s="138"/>
      <c r="E42" s="129"/>
      <c r="F42" s="138"/>
      <c r="G42" s="123"/>
      <c r="H42" s="138"/>
      <c r="I42" s="123"/>
      <c r="J42" s="123"/>
      <c r="K42" s="123"/>
      <c r="L42" s="123"/>
      <c r="M42" s="132"/>
      <c r="N42" s="42"/>
      <c r="O42" s="59"/>
      <c r="P42" s="133"/>
      <c r="Q42" s="201"/>
      <c r="R42" s="194"/>
      <c r="S42" s="194"/>
      <c r="T42" s="194"/>
      <c r="U42" s="194"/>
      <c r="V42" s="194"/>
      <c r="W42" s="86" t="s">
        <v>199</v>
      </c>
      <c r="X42" s="79" t="s">
        <v>254</v>
      </c>
      <c r="Y42" s="58" t="s">
        <v>71</v>
      </c>
      <c r="Z42" s="129"/>
      <c r="AA42" s="129"/>
      <c r="AB42" s="123"/>
      <c r="AC42" s="123"/>
      <c r="AD42" s="147"/>
      <c r="AE42" s="147"/>
      <c r="AF42" s="199"/>
      <c r="AG42" s="196"/>
      <c r="AH42" s="196"/>
      <c r="AI42" s="116"/>
      <c r="AJ42" s="123"/>
      <c r="AK42" s="123"/>
      <c r="AL42" s="123"/>
    </row>
    <row r="43" spans="2:38" ht="45.75" customHeight="1" x14ac:dyDescent="0.2">
      <c r="B43" s="138"/>
      <c r="C43" s="138"/>
      <c r="D43" s="138"/>
      <c r="E43" s="129"/>
      <c r="F43" s="138"/>
      <c r="G43" s="123"/>
      <c r="H43" s="138"/>
      <c r="I43" s="123"/>
      <c r="J43" s="123"/>
      <c r="K43" s="123"/>
      <c r="L43" s="123"/>
      <c r="M43" s="132"/>
      <c r="N43" s="42"/>
      <c r="O43" s="59"/>
      <c r="P43" s="133"/>
      <c r="Q43" s="201"/>
      <c r="R43" s="194"/>
      <c r="S43" s="194"/>
      <c r="T43" s="194"/>
      <c r="U43" s="194"/>
      <c r="V43" s="194"/>
      <c r="W43" s="86" t="s">
        <v>200</v>
      </c>
      <c r="X43" s="79" t="s">
        <v>255</v>
      </c>
      <c r="Y43" s="58" t="s">
        <v>71</v>
      </c>
      <c r="Z43" s="129"/>
      <c r="AA43" s="129"/>
      <c r="AB43" s="123"/>
      <c r="AC43" s="123"/>
      <c r="AD43" s="147"/>
      <c r="AE43" s="147"/>
      <c r="AF43" s="199"/>
      <c r="AG43" s="196"/>
      <c r="AH43" s="196"/>
      <c r="AI43" s="116"/>
      <c r="AJ43" s="123"/>
      <c r="AK43" s="123"/>
      <c r="AL43" s="123"/>
    </row>
    <row r="44" spans="2:38" ht="50.25" customHeight="1" x14ac:dyDescent="0.2">
      <c r="B44" s="138"/>
      <c r="C44" s="138"/>
      <c r="D44" s="138"/>
      <c r="E44" s="129"/>
      <c r="F44" s="138"/>
      <c r="G44" s="123"/>
      <c r="H44" s="138"/>
      <c r="I44" s="123"/>
      <c r="J44" s="123"/>
      <c r="K44" s="123"/>
      <c r="L44" s="123"/>
      <c r="M44" s="132"/>
      <c r="N44" s="42"/>
      <c r="O44" s="59"/>
      <c r="P44" s="133"/>
      <c r="Q44" s="201"/>
      <c r="R44" s="194"/>
      <c r="S44" s="194"/>
      <c r="T44" s="194"/>
      <c r="U44" s="194"/>
      <c r="V44" s="194"/>
      <c r="W44" s="86" t="s">
        <v>228</v>
      </c>
      <c r="X44" s="79" t="s">
        <v>256</v>
      </c>
      <c r="Y44" s="58" t="s">
        <v>71</v>
      </c>
      <c r="Z44" s="129"/>
      <c r="AA44" s="129"/>
      <c r="AB44" s="123"/>
      <c r="AC44" s="123"/>
      <c r="AD44" s="147"/>
      <c r="AE44" s="147"/>
      <c r="AF44" s="199"/>
      <c r="AG44" s="196"/>
      <c r="AH44" s="196"/>
      <c r="AI44" s="116"/>
      <c r="AJ44" s="123"/>
      <c r="AK44" s="123"/>
      <c r="AL44" s="123"/>
    </row>
    <row r="45" spans="2:38" ht="35.25" customHeight="1" x14ac:dyDescent="0.2">
      <c r="B45" s="138"/>
      <c r="C45" s="138"/>
      <c r="D45" s="138"/>
      <c r="E45" s="129"/>
      <c r="F45" s="138"/>
      <c r="G45" s="123"/>
      <c r="H45" s="138"/>
      <c r="I45" s="123"/>
      <c r="J45" s="123"/>
      <c r="K45" s="123"/>
      <c r="L45" s="123"/>
      <c r="M45" s="132"/>
      <c r="N45" s="42"/>
      <c r="O45" s="59"/>
      <c r="P45" s="133"/>
      <c r="Q45" s="201"/>
      <c r="R45" s="194"/>
      <c r="S45" s="194"/>
      <c r="T45" s="194"/>
      <c r="U45" s="194"/>
      <c r="V45" s="194"/>
      <c r="W45" s="78" t="s">
        <v>184</v>
      </c>
      <c r="X45" s="98" t="s">
        <v>69</v>
      </c>
      <c r="Y45" s="58" t="s">
        <v>71</v>
      </c>
      <c r="Z45" s="129"/>
      <c r="AA45" s="129"/>
      <c r="AB45" s="123"/>
      <c r="AC45" s="122"/>
      <c r="AD45" s="148"/>
      <c r="AE45" s="148"/>
      <c r="AF45" s="200"/>
      <c r="AG45" s="197"/>
      <c r="AH45" s="197"/>
      <c r="AI45" s="111"/>
      <c r="AJ45" s="123"/>
      <c r="AK45" s="123"/>
      <c r="AL45" s="122"/>
    </row>
    <row r="46" spans="2:38" ht="63.75" x14ac:dyDescent="0.2">
      <c r="B46" s="138"/>
      <c r="C46" s="138"/>
      <c r="D46" s="138"/>
      <c r="E46" s="129"/>
      <c r="F46" s="138"/>
      <c r="G46" s="123"/>
      <c r="H46" s="138"/>
      <c r="I46" s="123"/>
      <c r="J46" s="123"/>
      <c r="K46" s="123"/>
      <c r="L46" s="123"/>
      <c r="M46" s="132"/>
      <c r="N46" s="42"/>
      <c r="O46" s="59"/>
      <c r="P46" s="133"/>
      <c r="Q46" s="201"/>
      <c r="R46" s="194"/>
      <c r="S46" s="194"/>
      <c r="T46" s="194"/>
      <c r="U46" s="194"/>
      <c r="V46" s="194"/>
      <c r="W46" s="86" t="s">
        <v>201</v>
      </c>
      <c r="X46" s="79" t="s">
        <v>257</v>
      </c>
      <c r="Y46" s="58" t="s">
        <v>71</v>
      </c>
      <c r="Z46" s="129"/>
      <c r="AA46" s="129"/>
      <c r="AB46" s="123"/>
      <c r="AC46" s="121" t="s">
        <v>87</v>
      </c>
      <c r="AD46" s="146" t="s">
        <v>88</v>
      </c>
      <c r="AE46" s="146" t="s">
        <v>89</v>
      </c>
      <c r="AF46" s="101">
        <v>0</v>
      </c>
      <c r="AG46" s="154">
        <f>1400000000-105276000</f>
        <v>1294724000</v>
      </c>
      <c r="AH46" s="154">
        <f>934346000+97786500</f>
        <v>1032132500</v>
      </c>
      <c r="AI46" s="110">
        <f>AH46/AG46</f>
        <v>0.79718341515257307</v>
      </c>
      <c r="AJ46" s="123"/>
      <c r="AK46" s="123"/>
      <c r="AL46" s="121"/>
    </row>
    <row r="47" spans="2:38" ht="50.25" customHeight="1" x14ac:dyDescent="0.2">
      <c r="B47" s="138"/>
      <c r="C47" s="138"/>
      <c r="D47" s="138"/>
      <c r="E47" s="129"/>
      <c r="F47" s="138"/>
      <c r="G47" s="123"/>
      <c r="H47" s="138"/>
      <c r="I47" s="123"/>
      <c r="J47" s="123"/>
      <c r="K47" s="123"/>
      <c r="L47" s="123"/>
      <c r="M47" s="132"/>
      <c r="N47" s="42"/>
      <c r="O47" s="59"/>
      <c r="P47" s="133"/>
      <c r="Q47" s="201"/>
      <c r="R47" s="194"/>
      <c r="S47" s="194"/>
      <c r="T47" s="194"/>
      <c r="U47" s="194"/>
      <c r="V47" s="194"/>
      <c r="W47" s="86" t="s">
        <v>202</v>
      </c>
      <c r="X47" s="79" t="s">
        <v>258</v>
      </c>
      <c r="Y47" s="58" t="s">
        <v>71</v>
      </c>
      <c r="Z47" s="129"/>
      <c r="AA47" s="129"/>
      <c r="AB47" s="123"/>
      <c r="AC47" s="123"/>
      <c r="AD47" s="147"/>
      <c r="AE47" s="147"/>
      <c r="AF47" s="103"/>
      <c r="AG47" s="155"/>
      <c r="AH47" s="155"/>
      <c r="AI47" s="116"/>
      <c r="AJ47" s="123"/>
      <c r="AK47" s="123"/>
      <c r="AL47" s="123"/>
    </row>
    <row r="48" spans="2:38" ht="50.25" customHeight="1" x14ac:dyDescent="0.2">
      <c r="B48" s="138"/>
      <c r="C48" s="138"/>
      <c r="D48" s="138"/>
      <c r="E48" s="129"/>
      <c r="F48" s="138"/>
      <c r="G48" s="123"/>
      <c r="H48" s="138"/>
      <c r="I48" s="123"/>
      <c r="J48" s="123"/>
      <c r="K48" s="123"/>
      <c r="L48" s="123"/>
      <c r="M48" s="132"/>
      <c r="N48" s="42"/>
      <c r="O48" s="59"/>
      <c r="P48" s="133"/>
      <c r="Q48" s="201"/>
      <c r="R48" s="194"/>
      <c r="S48" s="194"/>
      <c r="T48" s="194"/>
      <c r="U48" s="194"/>
      <c r="V48" s="194"/>
      <c r="W48" s="87" t="s">
        <v>208</v>
      </c>
      <c r="X48" s="79" t="s">
        <v>259</v>
      </c>
      <c r="Y48" s="58" t="s">
        <v>71</v>
      </c>
      <c r="Z48" s="129"/>
      <c r="AA48" s="129"/>
      <c r="AB48" s="123"/>
      <c r="AC48" s="123"/>
      <c r="AD48" s="147"/>
      <c r="AE48" s="147"/>
      <c r="AF48" s="103"/>
      <c r="AG48" s="155"/>
      <c r="AH48" s="155"/>
      <c r="AI48" s="116"/>
      <c r="AJ48" s="123"/>
      <c r="AK48" s="123"/>
      <c r="AL48" s="123"/>
    </row>
    <row r="49" spans="2:38" ht="50.25" customHeight="1" x14ac:dyDescent="0.2">
      <c r="B49" s="138"/>
      <c r="C49" s="138"/>
      <c r="D49" s="138"/>
      <c r="E49" s="129"/>
      <c r="F49" s="138"/>
      <c r="G49" s="123"/>
      <c r="H49" s="138"/>
      <c r="I49" s="123"/>
      <c r="J49" s="123"/>
      <c r="K49" s="123"/>
      <c r="L49" s="123"/>
      <c r="M49" s="132"/>
      <c r="N49" s="42"/>
      <c r="O49" s="59"/>
      <c r="P49" s="133"/>
      <c r="Q49" s="201"/>
      <c r="R49" s="194"/>
      <c r="S49" s="194"/>
      <c r="T49" s="194"/>
      <c r="U49" s="194"/>
      <c r="V49" s="194"/>
      <c r="W49" s="86" t="s">
        <v>209</v>
      </c>
      <c r="X49" s="79" t="s">
        <v>260</v>
      </c>
      <c r="Y49" s="58" t="s">
        <v>71</v>
      </c>
      <c r="Z49" s="129"/>
      <c r="AA49" s="129"/>
      <c r="AB49" s="123"/>
      <c r="AC49" s="123"/>
      <c r="AD49" s="147"/>
      <c r="AE49" s="147"/>
      <c r="AF49" s="103"/>
      <c r="AG49" s="155"/>
      <c r="AH49" s="155"/>
      <c r="AI49" s="116"/>
      <c r="AJ49" s="123"/>
      <c r="AK49" s="123"/>
      <c r="AL49" s="123"/>
    </row>
    <row r="50" spans="2:38" ht="46.5" customHeight="1" x14ac:dyDescent="0.2">
      <c r="B50" s="138"/>
      <c r="C50" s="138"/>
      <c r="D50" s="138"/>
      <c r="E50" s="129"/>
      <c r="F50" s="138"/>
      <c r="G50" s="123"/>
      <c r="H50" s="138"/>
      <c r="I50" s="123"/>
      <c r="J50" s="123"/>
      <c r="K50" s="123"/>
      <c r="L50" s="123"/>
      <c r="M50" s="132"/>
      <c r="N50" s="42"/>
      <c r="O50" s="59"/>
      <c r="P50" s="133"/>
      <c r="Q50" s="201"/>
      <c r="R50" s="194"/>
      <c r="S50" s="194"/>
      <c r="T50" s="194"/>
      <c r="U50" s="194"/>
      <c r="V50" s="194"/>
      <c r="W50" s="86" t="s">
        <v>211</v>
      </c>
      <c r="X50" s="79" t="s">
        <v>261</v>
      </c>
      <c r="Y50" s="58" t="s">
        <v>71</v>
      </c>
      <c r="Z50" s="129"/>
      <c r="AA50" s="129"/>
      <c r="AB50" s="123"/>
      <c r="AC50" s="123"/>
      <c r="AD50" s="147"/>
      <c r="AE50" s="147"/>
      <c r="AF50" s="103"/>
      <c r="AG50" s="155"/>
      <c r="AH50" s="155"/>
      <c r="AI50" s="116"/>
      <c r="AJ50" s="123"/>
      <c r="AK50" s="123"/>
      <c r="AL50" s="123"/>
    </row>
    <row r="51" spans="2:38" ht="50.25" customHeight="1" x14ac:dyDescent="0.2">
      <c r="B51" s="138"/>
      <c r="C51" s="138"/>
      <c r="D51" s="138"/>
      <c r="E51" s="129"/>
      <c r="F51" s="138"/>
      <c r="G51" s="123"/>
      <c r="H51" s="138"/>
      <c r="I51" s="123"/>
      <c r="J51" s="123"/>
      <c r="K51" s="123"/>
      <c r="L51" s="123"/>
      <c r="M51" s="132"/>
      <c r="N51" s="42"/>
      <c r="O51" s="59"/>
      <c r="P51" s="133"/>
      <c r="Q51" s="201"/>
      <c r="R51" s="194"/>
      <c r="S51" s="194"/>
      <c r="T51" s="194"/>
      <c r="U51" s="194"/>
      <c r="V51" s="194"/>
      <c r="W51" s="86" t="s">
        <v>210</v>
      </c>
      <c r="X51" s="79" t="s">
        <v>262</v>
      </c>
      <c r="Y51" s="58" t="s">
        <v>71</v>
      </c>
      <c r="Z51" s="129"/>
      <c r="AA51" s="129"/>
      <c r="AB51" s="123"/>
      <c r="AC51" s="123"/>
      <c r="AD51" s="147"/>
      <c r="AE51" s="147"/>
      <c r="AF51" s="103"/>
      <c r="AG51" s="155"/>
      <c r="AH51" s="155"/>
      <c r="AI51" s="116"/>
      <c r="AJ51" s="123"/>
      <c r="AK51" s="123"/>
      <c r="AL51" s="123"/>
    </row>
    <row r="52" spans="2:38" ht="50.25" customHeight="1" x14ac:dyDescent="0.2">
      <c r="B52" s="138"/>
      <c r="C52" s="138"/>
      <c r="D52" s="138"/>
      <c r="E52" s="129"/>
      <c r="F52" s="138"/>
      <c r="G52" s="123"/>
      <c r="H52" s="138"/>
      <c r="I52" s="123"/>
      <c r="J52" s="123"/>
      <c r="K52" s="123"/>
      <c r="L52" s="123"/>
      <c r="M52" s="132"/>
      <c r="N52" s="42"/>
      <c r="O52" s="59"/>
      <c r="P52" s="133"/>
      <c r="Q52" s="201"/>
      <c r="R52" s="194"/>
      <c r="S52" s="194"/>
      <c r="T52" s="194"/>
      <c r="U52" s="194"/>
      <c r="V52" s="194"/>
      <c r="W52" s="86" t="s">
        <v>217</v>
      </c>
      <c r="X52" s="79" t="s">
        <v>263</v>
      </c>
      <c r="Y52" s="58" t="s">
        <v>71</v>
      </c>
      <c r="Z52" s="129"/>
      <c r="AA52" s="129"/>
      <c r="AB52" s="123"/>
      <c r="AC52" s="123"/>
      <c r="AD52" s="147"/>
      <c r="AE52" s="147"/>
      <c r="AF52" s="103"/>
      <c r="AG52" s="155"/>
      <c r="AH52" s="155"/>
      <c r="AI52" s="116"/>
      <c r="AJ52" s="123"/>
      <c r="AK52" s="123"/>
      <c r="AL52" s="123"/>
    </row>
    <row r="53" spans="2:38" ht="38.25" x14ac:dyDescent="0.2">
      <c r="B53" s="138"/>
      <c r="C53" s="138"/>
      <c r="D53" s="138"/>
      <c r="E53" s="129"/>
      <c r="F53" s="138"/>
      <c r="G53" s="123"/>
      <c r="H53" s="138"/>
      <c r="I53" s="123"/>
      <c r="J53" s="123"/>
      <c r="K53" s="123"/>
      <c r="L53" s="123"/>
      <c r="M53" s="132"/>
      <c r="N53" s="42"/>
      <c r="O53" s="59"/>
      <c r="P53" s="133"/>
      <c r="Q53" s="201"/>
      <c r="R53" s="194"/>
      <c r="S53" s="194"/>
      <c r="T53" s="194"/>
      <c r="U53" s="194"/>
      <c r="V53" s="194"/>
      <c r="W53" s="86" t="s">
        <v>216</v>
      </c>
      <c r="X53" s="79" t="s">
        <v>264</v>
      </c>
      <c r="Y53" s="58" t="s">
        <v>71</v>
      </c>
      <c r="Z53" s="129"/>
      <c r="AA53" s="129"/>
      <c r="AB53" s="123"/>
      <c r="AC53" s="123"/>
      <c r="AD53" s="147"/>
      <c r="AE53" s="147"/>
      <c r="AF53" s="103"/>
      <c r="AG53" s="155"/>
      <c r="AH53" s="155"/>
      <c r="AI53" s="116"/>
      <c r="AJ53" s="123"/>
      <c r="AK53" s="123"/>
      <c r="AL53" s="123"/>
    </row>
    <row r="54" spans="2:38" ht="50.25" customHeight="1" x14ac:dyDescent="0.2">
      <c r="B54" s="138"/>
      <c r="C54" s="138"/>
      <c r="D54" s="138"/>
      <c r="E54" s="129"/>
      <c r="F54" s="138"/>
      <c r="G54" s="123"/>
      <c r="H54" s="138"/>
      <c r="I54" s="123"/>
      <c r="J54" s="123"/>
      <c r="K54" s="123"/>
      <c r="L54" s="123"/>
      <c r="M54" s="132"/>
      <c r="N54" s="42"/>
      <c r="O54" s="59"/>
      <c r="P54" s="133"/>
      <c r="Q54" s="201"/>
      <c r="R54" s="194"/>
      <c r="S54" s="194"/>
      <c r="T54" s="194"/>
      <c r="U54" s="194"/>
      <c r="V54" s="194"/>
      <c r="W54" s="78" t="s">
        <v>215</v>
      </c>
      <c r="X54" s="79" t="s">
        <v>265</v>
      </c>
      <c r="Y54" s="58" t="s">
        <v>71</v>
      </c>
      <c r="Z54" s="129"/>
      <c r="AA54" s="129"/>
      <c r="AB54" s="123"/>
      <c r="AC54" s="123"/>
      <c r="AD54" s="147"/>
      <c r="AE54" s="147"/>
      <c r="AF54" s="103"/>
      <c r="AG54" s="155"/>
      <c r="AH54" s="155"/>
      <c r="AI54" s="116"/>
      <c r="AJ54" s="123"/>
      <c r="AK54" s="123"/>
      <c r="AL54" s="123"/>
    </row>
    <row r="55" spans="2:38" ht="50.25" customHeight="1" x14ac:dyDescent="0.2">
      <c r="B55" s="138"/>
      <c r="C55" s="138"/>
      <c r="D55" s="138"/>
      <c r="E55" s="129"/>
      <c r="F55" s="138"/>
      <c r="G55" s="123"/>
      <c r="H55" s="138"/>
      <c r="I55" s="123"/>
      <c r="J55" s="123"/>
      <c r="K55" s="123"/>
      <c r="L55" s="123"/>
      <c r="M55" s="132"/>
      <c r="N55" s="42"/>
      <c r="O55" s="59"/>
      <c r="P55" s="133"/>
      <c r="Q55" s="201"/>
      <c r="R55" s="194"/>
      <c r="S55" s="194"/>
      <c r="T55" s="194"/>
      <c r="U55" s="194"/>
      <c r="V55" s="194"/>
      <c r="W55" s="86" t="s">
        <v>207</v>
      </c>
      <c r="X55" s="79" t="s">
        <v>266</v>
      </c>
      <c r="Y55" s="58" t="s">
        <v>71</v>
      </c>
      <c r="Z55" s="129"/>
      <c r="AA55" s="129"/>
      <c r="AB55" s="123"/>
      <c r="AC55" s="123"/>
      <c r="AD55" s="147"/>
      <c r="AE55" s="147"/>
      <c r="AF55" s="103"/>
      <c r="AG55" s="155"/>
      <c r="AH55" s="155"/>
      <c r="AI55" s="116"/>
      <c r="AJ55" s="123"/>
      <c r="AK55" s="123"/>
      <c r="AL55" s="123"/>
    </row>
    <row r="56" spans="2:38" ht="51" x14ac:dyDescent="0.2">
      <c r="B56" s="138"/>
      <c r="C56" s="138"/>
      <c r="D56" s="138"/>
      <c r="E56" s="129"/>
      <c r="F56" s="138"/>
      <c r="G56" s="123"/>
      <c r="H56" s="138"/>
      <c r="I56" s="123"/>
      <c r="J56" s="123"/>
      <c r="K56" s="123"/>
      <c r="L56" s="123"/>
      <c r="M56" s="132"/>
      <c r="N56" s="42"/>
      <c r="O56" s="59"/>
      <c r="P56" s="133"/>
      <c r="Q56" s="201"/>
      <c r="R56" s="194"/>
      <c r="S56" s="194"/>
      <c r="T56" s="194"/>
      <c r="U56" s="194"/>
      <c r="V56" s="194"/>
      <c r="W56" s="88" t="s">
        <v>206</v>
      </c>
      <c r="X56" s="99" t="s">
        <v>267</v>
      </c>
      <c r="Y56" s="58" t="s">
        <v>71</v>
      </c>
      <c r="Z56" s="129"/>
      <c r="AA56" s="129"/>
      <c r="AB56" s="123"/>
      <c r="AC56" s="123"/>
      <c r="AD56" s="147"/>
      <c r="AE56" s="147"/>
      <c r="AF56" s="103"/>
      <c r="AG56" s="155"/>
      <c r="AH56" s="155"/>
      <c r="AI56" s="116"/>
      <c r="AJ56" s="123"/>
      <c r="AK56" s="123"/>
      <c r="AL56" s="123"/>
    </row>
    <row r="57" spans="2:38" ht="42.75" customHeight="1" x14ac:dyDescent="0.2">
      <c r="B57" s="138"/>
      <c r="C57" s="138"/>
      <c r="D57" s="138"/>
      <c r="E57" s="129"/>
      <c r="F57" s="138"/>
      <c r="G57" s="123"/>
      <c r="H57" s="138"/>
      <c r="I57" s="123"/>
      <c r="J57" s="123"/>
      <c r="K57" s="123"/>
      <c r="L57" s="123"/>
      <c r="M57" s="132"/>
      <c r="N57" s="42"/>
      <c r="O57" s="59"/>
      <c r="P57" s="133"/>
      <c r="Q57" s="201"/>
      <c r="R57" s="194"/>
      <c r="S57" s="194"/>
      <c r="T57" s="194"/>
      <c r="U57" s="194"/>
      <c r="V57" s="194"/>
      <c r="W57" s="86" t="s">
        <v>205</v>
      </c>
      <c r="X57" s="79" t="s">
        <v>268</v>
      </c>
      <c r="Y57" s="58" t="s">
        <v>71</v>
      </c>
      <c r="Z57" s="129"/>
      <c r="AA57" s="129"/>
      <c r="AB57" s="123"/>
      <c r="AC57" s="123"/>
      <c r="AD57" s="147"/>
      <c r="AE57" s="147"/>
      <c r="AF57" s="103"/>
      <c r="AG57" s="155"/>
      <c r="AH57" s="155"/>
      <c r="AI57" s="116"/>
      <c r="AJ57" s="123"/>
      <c r="AK57" s="123"/>
      <c r="AL57" s="123"/>
    </row>
    <row r="58" spans="2:38" ht="50.25" customHeight="1" x14ac:dyDescent="0.2">
      <c r="B58" s="138"/>
      <c r="C58" s="138"/>
      <c r="D58" s="138"/>
      <c r="E58" s="129"/>
      <c r="F58" s="138"/>
      <c r="G58" s="123"/>
      <c r="H58" s="138"/>
      <c r="I58" s="123"/>
      <c r="J58" s="123"/>
      <c r="K58" s="123"/>
      <c r="L58" s="123"/>
      <c r="M58" s="132"/>
      <c r="N58" s="42"/>
      <c r="O58" s="59"/>
      <c r="P58" s="133"/>
      <c r="Q58" s="201"/>
      <c r="R58" s="194"/>
      <c r="S58" s="194"/>
      <c r="T58" s="194"/>
      <c r="U58" s="194"/>
      <c r="V58" s="194"/>
      <c r="W58" s="86" t="s">
        <v>204</v>
      </c>
      <c r="X58" s="79" t="s">
        <v>269</v>
      </c>
      <c r="Y58" s="58" t="s">
        <v>71</v>
      </c>
      <c r="Z58" s="129"/>
      <c r="AA58" s="129"/>
      <c r="AB58" s="123"/>
      <c r="AC58" s="123"/>
      <c r="AD58" s="147"/>
      <c r="AE58" s="147"/>
      <c r="AF58" s="103"/>
      <c r="AG58" s="155"/>
      <c r="AH58" s="155"/>
      <c r="AI58" s="116"/>
      <c r="AJ58" s="123"/>
      <c r="AK58" s="123"/>
      <c r="AL58" s="123"/>
    </row>
    <row r="59" spans="2:38" ht="42.75" customHeight="1" x14ac:dyDescent="0.2">
      <c r="B59" s="138"/>
      <c r="C59" s="138"/>
      <c r="D59" s="138"/>
      <c r="E59" s="129"/>
      <c r="F59" s="138"/>
      <c r="G59" s="123"/>
      <c r="H59" s="138"/>
      <c r="I59" s="123"/>
      <c r="J59" s="123"/>
      <c r="K59" s="123"/>
      <c r="L59" s="123"/>
      <c r="M59" s="132"/>
      <c r="N59" s="42"/>
      <c r="O59" s="59"/>
      <c r="P59" s="133"/>
      <c r="Q59" s="201"/>
      <c r="R59" s="194"/>
      <c r="S59" s="194"/>
      <c r="T59" s="194"/>
      <c r="U59" s="194"/>
      <c r="V59" s="194"/>
      <c r="W59" s="86" t="s">
        <v>203</v>
      </c>
      <c r="X59" s="79" t="s">
        <v>270</v>
      </c>
      <c r="Y59" s="58" t="s">
        <v>71</v>
      </c>
      <c r="Z59" s="129"/>
      <c r="AA59" s="129"/>
      <c r="AB59" s="123"/>
      <c r="AC59" s="123"/>
      <c r="AD59" s="147"/>
      <c r="AE59" s="147"/>
      <c r="AF59" s="103"/>
      <c r="AG59" s="155"/>
      <c r="AH59" s="155"/>
      <c r="AI59" s="116"/>
      <c r="AJ59" s="123"/>
      <c r="AK59" s="123"/>
      <c r="AL59" s="123"/>
    </row>
    <row r="60" spans="2:38" ht="42.75" customHeight="1" x14ac:dyDescent="0.2">
      <c r="B60" s="138"/>
      <c r="C60" s="138"/>
      <c r="D60" s="138"/>
      <c r="E60" s="129"/>
      <c r="F60" s="138"/>
      <c r="G60" s="123"/>
      <c r="H60" s="138"/>
      <c r="I60" s="123"/>
      <c r="J60" s="123"/>
      <c r="K60" s="123"/>
      <c r="L60" s="123"/>
      <c r="M60" s="132"/>
      <c r="N60" s="42"/>
      <c r="O60" s="59"/>
      <c r="P60" s="133"/>
      <c r="Q60" s="201"/>
      <c r="R60" s="194"/>
      <c r="S60" s="194"/>
      <c r="T60" s="194"/>
      <c r="U60" s="194"/>
      <c r="V60" s="194"/>
      <c r="W60" s="86" t="s">
        <v>185</v>
      </c>
      <c r="X60" s="79" t="s">
        <v>271</v>
      </c>
      <c r="Y60" s="58" t="s">
        <v>71</v>
      </c>
      <c r="Z60" s="129"/>
      <c r="AA60" s="129"/>
      <c r="AB60" s="123"/>
      <c r="AC60" s="123"/>
      <c r="AD60" s="147"/>
      <c r="AE60" s="147"/>
      <c r="AF60" s="103"/>
      <c r="AG60" s="155"/>
      <c r="AH60" s="155"/>
      <c r="AI60" s="116"/>
      <c r="AJ60" s="123"/>
      <c r="AK60" s="123"/>
      <c r="AL60" s="123"/>
    </row>
    <row r="61" spans="2:38" ht="50.25" customHeight="1" x14ac:dyDescent="0.2">
      <c r="B61" s="138"/>
      <c r="C61" s="138"/>
      <c r="D61" s="138"/>
      <c r="E61" s="129"/>
      <c r="F61" s="138"/>
      <c r="G61" s="123"/>
      <c r="H61" s="138"/>
      <c r="I61" s="123"/>
      <c r="J61" s="123"/>
      <c r="K61" s="123"/>
      <c r="L61" s="123"/>
      <c r="M61" s="132"/>
      <c r="N61" s="42"/>
      <c r="O61" s="59"/>
      <c r="P61" s="133"/>
      <c r="Q61" s="201"/>
      <c r="R61" s="194"/>
      <c r="S61" s="194"/>
      <c r="T61" s="194"/>
      <c r="U61" s="194"/>
      <c r="V61" s="194"/>
      <c r="W61" s="86" t="s">
        <v>212</v>
      </c>
      <c r="X61" s="79" t="s">
        <v>272</v>
      </c>
      <c r="Y61" s="58" t="s">
        <v>71</v>
      </c>
      <c r="Z61" s="129"/>
      <c r="AA61" s="129"/>
      <c r="AB61" s="123"/>
      <c r="AC61" s="123"/>
      <c r="AD61" s="147"/>
      <c r="AE61" s="147"/>
      <c r="AF61" s="103"/>
      <c r="AG61" s="155"/>
      <c r="AH61" s="155"/>
      <c r="AI61" s="116"/>
      <c r="AJ61" s="123"/>
      <c r="AK61" s="123"/>
      <c r="AL61" s="123"/>
    </row>
    <row r="62" spans="2:38" ht="50.25" customHeight="1" x14ac:dyDescent="0.2">
      <c r="B62" s="138"/>
      <c r="C62" s="138"/>
      <c r="D62" s="138"/>
      <c r="E62" s="129"/>
      <c r="F62" s="138"/>
      <c r="G62" s="123"/>
      <c r="H62" s="138"/>
      <c r="I62" s="123"/>
      <c r="J62" s="123"/>
      <c r="K62" s="123"/>
      <c r="L62" s="123"/>
      <c r="M62" s="132"/>
      <c r="N62" s="42"/>
      <c r="O62" s="59"/>
      <c r="P62" s="133"/>
      <c r="Q62" s="201"/>
      <c r="R62" s="194"/>
      <c r="S62" s="194"/>
      <c r="T62" s="194"/>
      <c r="U62" s="194"/>
      <c r="V62" s="194"/>
      <c r="W62" s="86" t="s">
        <v>186</v>
      </c>
      <c r="X62" s="79" t="s">
        <v>273</v>
      </c>
      <c r="Y62" s="58" t="s">
        <v>71</v>
      </c>
      <c r="Z62" s="129"/>
      <c r="AA62" s="129"/>
      <c r="AB62" s="123"/>
      <c r="AC62" s="123"/>
      <c r="AD62" s="147"/>
      <c r="AE62" s="147"/>
      <c r="AF62" s="103"/>
      <c r="AG62" s="155"/>
      <c r="AH62" s="155"/>
      <c r="AI62" s="116"/>
      <c r="AJ62" s="123"/>
      <c r="AK62" s="123"/>
      <c r="AL62" s="123"/>
    </row>
    <row r="63" spans="2:38" ht="50.25" customHeight="1" x14ac:dyDescent="0.2">
      <c r="B63" s="138"/>
      <c r="C63" s="138"/>
      <c r="D63" s="138"/>
      <c r="E63" s="129"/>
      <c r="F63" s="138"/>
      <c r="G63" s="123"/>
      <c r="H63" s="138"/>
      <c r="I63" s="123"/>
      <c r="J63" s="123"/>
      <c r="K63" s="123"/>
      <c r="L63" s="123"/>
      <c r="M63" s="132"/>
      <c r="N63" s="42"/>
      <c r="O63" s="59"/>
      <c r="P63" s="133"/>
      <c r="Q63" s="201"/>
      <c r="R63" s="194"/>
      <c r="S63" s="194"/>
      <c r="T63" s="194"/>
      <c r="U63" s="194"/>
      <c r="V63" s="194"/>
      <c r="W63" s="86" t="s">
        <v>187</v>
      </c>
      <c r="X63" s="79" t="s">
        <v>274</v>
      </c>
      <c r="Y63" s="58" t="s">
        <v>71</v>
      </c>
      <c r="Z63" s="129"/>
      <c r="AA63" s="129"/>
      <c r="AB63" s="123"/>
      <c r="AC63" s="123"/>
      <c r="AD63" s="147"/>
      <c r="AE63" s="147"/>
      <c r="AF63" s="103"/>
      <c r="AG63" s="155"/>
      <c r="AH63" s="155"/>
      <c r="AI63" s="116"/>
      <c r="AJ63" s="123"/>
      <c r="AK63" s="123"/>
      <c r="AL63" s="123"/>
    </row>
    <row r="64" spans="2:38" ht="50.25" customHeight="1" x14ac:dyDescent="0.2">
      <c r="B64" s="138"/>
      <c r="C64" s="138"/>
      <c r="D64" s="138"/>
      <c r="E64" s="129"/>
      <c r="F64" s="138"/>
      <c r="G64" s="123"/>
      <c r="H64" s="138"/>
      <c r="I64" s="123"/>
      <c r="J64" s="123"/>
      <c r="K64" s="123"/>
      <c r="L64" s="123"/>
      <c r="M64" s="132"/>
      <c r="N64" s="42"/>
      <c r="O64" s="59"/>
      <c r="P64" s="133"/>
      <c r="Q64" s="201"/>
      <c r="R64" s="194"/>
      <c r="S64" s="194"/>
      <c r="T64" s="194"/>
      <c r="U64" s="194"/>
      <c r="V64" s="194"/>
      <c r="W64" s="86" t="s">
        <v>188</v>
      </c>
      <c r="X64" s="79" t="s">
        <v>275</v>
      </c>
      <c r="Y64" s="58" t="s">
        <v>71</v>
      </c>
      <c r="Z64" s="129"/>
      <c r="AA64" s="129"/>
      <c r="AB64" s="123"/>
      <c r="AC64" s="123"/>
      <c r="AD64" s="147"/>
      <c r="AE64" s="147"/>
      <c r="AF64" s="103"/>
      <c r="AG64" s="155"/>
      <c r="AH64" s="155"/>
      <c r="AI64" s="116"/>
      <c r="AJ64" s="123"/>
      <c r="AK64" s="123"/>
      <c r="AL64" s="123"/>
    </row>
    <row r="65" spans="2:38" ht="50.25" customHeight="1" x14ac:dyDescent="0.2">
      <c r="B65" s="138"/>
      <c r="C65" s="138"/>
      <c r="D65" s="138"/>
      <c r="E65" s="129"/>
      <c r="F65" s="138"/>
      <c r="G65" s="123"/>
      <c r="H65" s="138"/>
      <c r="I65" s="123"/>
      <c r="J65" s="123"/>
      <c r="K65" s="123"/>
      <c r="L65" s="123"/>
      <c r="M65" s="132"/>
      <c r="N65" s="42"/>
      <c r="O65" s="59"/>
      <c r="P65" s="133"/>
      <c r="Q65" s="201"/>
      <c r="R65" s="194"/>
      <c r="S65" s="194"/>
      <c r="T65" s="194"/>
      <c r="U65" s="194"/>
      <c r="V65" s="194"/>
      <c r="W65" s="86" t="s">
        <v>189</v>
      </c>
      <c r="X65" s="79" t="s">
        <v>276</v>
      </c>
      <c r="Y65" s="58" t="s">
        <v>71</v>
      </c>
      <c r="Z65" s="129"/>
      <c r="AA65" s="129"/>
      <c r="AB65" s="123"/>
      <c r="AC65" s="123"/>
      <c r="AD65" s="147"/>
      <c r="AE65" s="147"/>
      <c r="AF65" s="103"/>
      <c r="AG65" s="155"/>
      <c r="AH65" s="155"/>
      <c r="AI65" s="116"/>
      <c r="AJ65" s="123"/>
      <c r="AK65" s="123"/>
      <c r="AL65" s="123"/>
    </row>
    <row r="66" spans="2:38" ht="50.25" customHeight="1" x14ac:dyDescent="0.2">
      <c r="B66" s="138"/>
      <c r="C66" s="138"/>
      <c r="D66" s="138"/>
      <c r="E66" s="129"/>
      <c r="F66" s="138"/>
      <c r="G66" s="123"/>
      <c r="H66" s="138"/>
      <c r="I66" s="123"/>
      <c r="J66" s="123"/>
      <c r="K66" s="123"/>
      <c r="L66" s="123"/>
      <c r="M66" s="132"/>
      <c r="N66" s="42"/>
      <c r="O66" s="59"/>
      <c r="P66" s="133"/>
      <c r="Q66" s="201"/>
      <c r="R66" s="194"/>
      <c r="S66" s="194"/>
      <c r="T66" s="194"/>
      <c r="U66" s="194"/>
      <c r="V66" s="194"/>
      <c r="W66" s="91" t="s">
        <v>190</v>
      </c>
      <c r="X66" s="98" t="s">
        <v>69</v>
      </c>
      <c r="Y66" s="58" t="s">
        <v>71</v>
      </c>
      <c r="Z66" s="129"/>
      <c r="AA66" s="129"/>
      <c r="AB66" s="123"/>
      <c r="AC66" s="123"/>
      <c r="AD66" s="147"/>
      <c r="AE66" s="147"/>
      <c r="AF66" s="103"/>
      <c r="AG66" s="155"/>
      <c r="AH66" s="155"/>
      <c r="AI66" s="116"/>
      <c r="AJ66" s="123"/>
      <c r="AK66" s="123"/>
      <c r="AL66" s="123"/>
    </row>
    <row r="67" spans="2:38" ht="50.25" customHeight="1" x14ac:dyDescent="0.2">
      <c r="B67" s="138"/>
      <c r="C67" s="138"/>
      <c r="D67" s="138"/>
      <c r="E67" s="129"/>
      <c r="F67" s="138"/>
      <c r="G67" s="123"/>
      <c r="H67" s="138"/>
      <c r="I67" s="123"/>
      <c r="J67" s="123"/>
      <c r="K67" s="123"/>
      <c r="L67" s="123"/>
      <c r="M67" s="132"/>
      <c r="N67" s="42"/>
      <c r="O67" s="59"/>
      <c r="P67" s="133"/>
      <c r="Q67" s="201"/>
      <c r="R67" s="194"/>
      <c r="S67" s="194"/>
      <c r="T67" s="194"/>
      <c r="U67" s="194"/>
      <c r="V67" s="194"/>
      <c r="W67" s="92" t="s">
        <v>191</v>
      </c>
      <c r="X67" s="98" t="s">
        <v>69</v>
      </c>
      <c r="Y67" s="58" t="s">
        <v>71</v>
      </c>
      <c r="Z67" s="129"/>
      <c r="AA67" s="129"/>
      <c r="AB67" s="123"/>
      <c r="AC67" s="123"/>
      <c r="AD67" s="147"/>
      <c r="AE67" s="147"/>
      <c r="AF67" s="103"/>
      <c r="AG67" s="155"/>
      <c r="AH67" s="155"/>
      <c r="AI67" s="116"/>
      <c r="AJ67" s="123"/>
      <c r="AK67" s="123"/>
      <c r="AL67" s="123"/>
    </row>
    <row r="68" spans="2:38" ht="50.25" customHeight="1" x14ac:dyDescent="0.2">
      <c r="B68" s="138"/>
      <c r="C68" s="138"/>
      <c r="D68" s="138"/>
      <c r="E68" s="129"/>
      <c r="F68" s="138"/>
      <c r="G68" s="123"/>
      <c r="H68" s="138"/>
      <c r="I68" s="123"/>
      <c r="J68" s="123"/>
      <c r="K68" s="123"/>
      <c r="L68" s="123"/>
      <c r="M68" s="132"/>
      <c r="N68" s="42"/>
      <c r="O68" s="59"/>
      <c r="P68" s="133"/>
      <c r="Q68" s="201"/>
      <c r="R68" s="194"/>
      <c r="S68" s="194"/>
      <c r="T68" s="194"/>
      <c r="U68" s="194"/>
      <c r="V68" s="194"/>
      <c r="W68" s="89" t="s">
        <v>218</v>
      </c>
      <c r="X68" s="99" t="s">
        <v>277</v>
      </c>
      <c r="Y68" s="58" t="s">
        <v>71</v>
      </c>
      <c r="Z68" s="129"/>
      <c r="AA68" s="129"/>
      <c r="AB68" s="123"/>
      <c r="AC68" s="123"/>
      <c r="AD68" s="147"/>
      <c r="AE68" s="147"/>
      <c r="AF68" s="103"/>
      <c r="AG68" s="155"/>
      <c r="AH68" s="155"/>
      <c r="AI68" s="116"/>
      <c r="AJ68" s="123"/>
      <c r="AK68" s="123"/>
      <c r="AL68" s="123"/>
    </row>
    <row r="69" spans="2:38" ht="50.25" customHeight="1" x14ac:dyDescent="0.2">
      <c r="B69" s="138"/>
      <c r="C69" s="138"/>
      <c r="D69" s="138"/>
      <c r="E69" s="129"/>
      <c r="F69" s="138"/>
      <c r="G69" s="123"/>
      <c r="H69" s="138"/>
      <c r="I69" s="123"/>
      <c r="J69" s="123"/>
      <c r="K69" s="123"/>
      <c r="L69" s="123"/>
      <c r="M69" s="132"/>
      <c r="N69" s="42"/>
      <c r="O69" s="59"/>
      <c r="P69" s="133"/>
      <c r="Q69" s="201"/>
      <c r="R69" s="194"/>
      <c r="S69" s="194"/>
      <c r="T69" s="194"/>
      <c r="U69" s="194"/>
      <c r="V69" s="194"/>
      <c r="W69" s="78" t="s">
        <v>192</v>
      </c>
      <c r="X69" s="98" t="s">
        <v>69</v>
      </c>
      <c r="Y69" s="58" t="s">
        <v>71</v>
      </c>
      <c r="Z69" s="129"/>
      <c r="AA69" s="129"/>
      <c r="AB69" s="123"/>
      <c r="AC69" s="123"/>
      <c r="AD69" s="147"/>
      <c r="AE69" s="147"/>
      <c r="AF69" s="103"/>
      <c r="AG69" s="155"/>
      <c r="AH69" s="155"/>
      <c r="AI69" s="116"/>
      <c r="AJ69" s="123"/>
      <c r="AK69" s="123"/>
      <c r="AL69" s="123"/>
    </row>
    <row r="70" spans="2:38" ht="50.25" customHeight="1" x14ac:dyDescent="0.2">
      <c r="B70" s="138"/>
      <c r="C70" s="138"/>
      <c r="D70" s="138"/>
      <c r="E70" s="129"/>
      <c r="F70" s="138"/>
      <c r="G70" s="123"/>
      <c r="H70" s="138"/>
      <c r="I70" s="123"/>
      <c r="J70" s="123"/>
      <c r="K70" s="123"/>
      <c r="L70" s="123"/>
      <c r="M70" s="132"/>
      <c r="N70" s="42"/>
      <c r="O70" s="59"/>
      <c r="P70" s="133"/>
      <c r="Q70" s="201"/>
      <c r="R70" s="194"/>
      <c r="S70" s="194"/>
      <c r="T70" s="194"/>
      <c r="U70" s="194"/>
      <c r="V70" s="194"/>
      <c r="W70" s="86" t="s">
        <v>193</v>
      </c>
      <c r="X70" s="79" t="s">
        <v>278</v>
      </c>
      <c r="Y70" s="58" t="s">
        <v>71</v>
      </c>
      <c r="Z70" s="129"/>
      <c r="AA70" s="129"/>
      <c r="AB70" s="123"/>
      <c r="AC70" s="123"/>
      <c r="AD70" s="147"/>
      <c r="AE70" s="147"/>
      <c r="AF70" s="103"/>
      <c r="AG70" s="155"/>
      <c r="AH70" s="155"/>
      <c r="AI70" s="116"/>
      <c r="AJ70" s="123"/>
      <c r="AK70" s="123"/>
      <c r="AL70" s="123"/>
    </row>
    <row r="71" spans="2:38" ht="42" customHeight="1" x14ac:dyDescent="0.2">
      <c r="B71" s="138"/>
      <c r="C71" s="138"/>
      <c r="D71" s="138"/>
      <c r="E71" s="129"/>
      <c r="F71" s="138"/>
      <c r="G71" s="123"/>
      <c r="H71" s="138"/>
      <c r="I71" s="123"/>
      <c r="J71" s="123"/>
      <c r="K71" s="123"/>
      <c r="L71" s="123"/>
      <c r="M71" s="132"/>
      <c r="N71" s="42"/>
      <c r="O71" s="59"/>
      <c r="P71" s="133"/>
      <c r="Q71" s="201"/>
      <c r="R71" s="194"/>
      <c r="S71" s="194"/>
      <c r="T71" s="194"/>
      <c r="U71" s="194"/>
      <c r="V71" s="194"/>
      <c r="W71" s="86" t="s">
        <v>213</v>
      </c>
      <c r="X71" s="79" t="s">
        <v>283</v>
      </c>
      <c r="Y71" s="58" t="s">
        <v>71</v>
      </c>
      <c r="Z71" s="129"/>
      <c r="AA71" s="129"/>
      <c r="AB71" s="123"/>
      <c r="AC71" s="123"/>
      <c r="AD71" s="147"/>
      <c r="AE71" s="147"/>
      <c r="AF71" s="103"/>
      <c r="AG71" s="155"/>
      <c r="AH71" s="155"/>
      <c r="AI71" s="116"/>
      <c r="AJ71" s="123"/>
      <c r="AK71" s="123"/>
      <c r="AL71" s="123"/>
    </row>
    <row r="72" spans="2:38" ht="46.5" customHeight="1" x14ac:dyDescent="0.2">
      <c r="B72" s="138"/>
      <c r="C72" s="138"/>
      <c r="D72" s="138"/>
      <c r="E72" s="129"/>
      <c r="F72" s="138"/>
      <c r="G72" s="123"/>
      <c r="H72" s="138"/>
      <c r="I72" s="123"/>
      <c r="J72" s="123"/>
      <c r="K72" s="123"/>
      <c r="L72" s="123"/>
      <c r="M72" s="132"/>
      <c r="N72" s="42"/>
      <c r="O72" s="59"/>
      <c r="P72" s="133"/>
      <c r="Q72" s="201"/>
      <c r="R72" s="194"/>
      <c r="S72" s="194"/>
      <c r="T72" s="194"/>
      <c r="U72" s="194"/>
      <c r="V72" s="194"/>
      <c r="W72" s="88" t="s">
        <v>214</v>
      </c>
      <c r="X72" s="79" t="s">
        <v>279</v>
      </c>
      <c r="Y72" s="58" t="s">
        <v>71</v>
      </c>
      <c r="Z72" s="129"/>
      <c r="AA72" s="129"/>
      <c r="AB72" s="123"/>
      <c r="AC72" s="123"/>
      <c r="AD72" s="147"/>
      <c r="AE72" s="147"/>
      <c r="AF72" s="103"/>
      <c r="AG72" s="155"/>
      <c r="AH72" s="155"/>
      <c r="AI72" s="116"/>
      <c r="AJ72" s="123"/>
      <c r="AK72" s="123"/>
      <c r="AL72" s="123"/>
    </row>
    <row r="73" spans="2:38" ht="50.25" customHeight="1" x14ac:dyDescent="0.2">
      <c r="B73" s="138"/>
      <c r="C73" s="138"/>
      <c r="D73" s="138"/>
      <c r="E73" s="129"/>
      <c r="F73" s="138"/>
      <c r="G73" s="123"/>
      <c r="H73" s="138"/>
      <c r="I73" s="123"/>
      <c r="J73" s="123"/>
      <c r="K73" s="123"/>
      <c r="L73" s="123"/>
      <c r="M73" s="132"/>
      <c r="N73" s="42"/>
      <c r="O73" s="59"/>
      <c r="P73" s="133"/>
      <c r="Q73" s="201"/>
      <c r="R73" s="194"/>
      <c r="S73" s="194"/>
      <c r="T73" s="194"/>
      <c r="U73" s="194"/>
      <c r="V73" s="194"/>
      <c r="W73" s="93" t="s">
        <v>194</v>
      </c>
      <c r="X73" s="99" t="s">
        <v>282</v>
      </c>
      <c r="Y73" s="58" t="s">
        <v>71</v>
      </c>
      <c r="Z73" s="129"/>
      <c r="AA73" s="129"/>
      <c r="AB73" s="123"/>
      <c r="AC73" s="123"/>
      <c r="AD73" s="147"/>
      <c r="AE73" s="147"/>
      <c r="AF73" s="103"/>
      <c r="AG73" s="155"/>
      <c r="AH73" s="155"/>
      <c r="AI73" s="116"/>
      <c r="AJ73" s="123"/>
      <c r="AK73" s="123"/>
      <c r="AL73" s="123"/>
    </row>
    <row r="74" spans="2:38" ht="50.25" customHeight="1" x14ac:dyDescent="0.2">
      <c r="B74" s="138"/>
      <c r="C74" s="138"/>
      <c r="D74" s="138"/>
      <c r="E74" s="129"/>
      <c r="F74" s="138"/>
      <c r="G74" s="123"/>
      <c r="H74" s="138"/>
      <c r="I74" s="123"/>
      <c r="J74" s="123"/>
      <c r="K74" s="123"/>
      <c r="L74" s="123"/>
      <c r="M74" s="132"/>
      <c r="N74" s="42"/>
      <c r="O74" s="59"/>
      <c r="P74" s="133"/>
      <c r="Q74" s="201"/>
      <c r="R74" s="194"/>
      <c r="S74" s="194"/>
      <c r="T74" s="194"/>
      <c r="U74" s="194"/>
      <c r="V74" s="194"/>
      <c r="W74" s="90" t="s">
        <v>195</v>
      </c>
      <c r="X74" s="100" t="s">
        <v>281</v>
      </c>
      <c r="Y74" s="58" t="s">
        <v>71</v>
      </c>
      <c r="Z74" s="129"/>
      <c r="AA74" s="129"/>
      <c r="AB74" s="123"/>
      <c r="AC74" s="123"/>
      <c r="AD74" s="147"/>
      <c r="AE74" s="147"/>
      <c r="AF74" s="103"/>
      <c r="AG74" s="155"/>
      <c r="AH74" s="155"/>
      <c r="AI74" s="116"/>
      <c r="AJ74" s="123"/>
      <c r="AK74" s="123"/>
      <c r="AL74" s="123"/>
    </row>
    <row r="75" spans="2:38" ht="55.5" customHeight="1" x14ac:dyDescent="0.2">
      <c r="B75" s="138"/>
      <c r="C75" s="138"/>
      <c r="D75" s="138"/>
      <c r="E75" s="129"/>
      <c r="F75" s="138"/>
      <c r="G75" s="123"/>
      <c r="H75" s="138"/>
      <c r="I75" s="123"/>
      <c r="J75" s="123"/>
      <c r="K75" s="123"/>
      <c r="L75" s="123"/>
      <c r="M75" s="132"/>
      <c r="N75" s="42"/>
      <c r="O75" s="33"/>
      <c r="P75" s="133"/>
      <c r="Q75" s="201"/>
      <c r="R75" s="194"/>
      <c r="S75" s="194"/>
      <c r="T75" s="194"/>
      <c r="U75" s="194"/>
      <c r="V75" s="194"/>
      <c r="W75" s="94" t="s">
        <v>196</v>
      </c>
      <c r="X75" s="99" t="s">
        <v>280</v>
      </c>
      <c r="Y75" s="58" t="s">
        <v>71</v>
      </c>
      <c r="Z75" s="113"/>
      <c r="AA75" s="113"/>
      <c r="AB75" s="122"/>
      <c r="AC75" s="122"/>
      <c r="AD75" s="148"/>
      <c r="AE75" s="148"/>
      <c r="AF75" s="102"/>
      <c r="AG75" s="156"/>
      <c r="AH75" s="156"/>
      <c r="AI75" s="111"/>
      <c r="AJ75" s="123"/>
      <c r="AK75" s="123"/>
      <c r="AL75" s="122"/>
    </row>
    <row r="76" spans="2:38" ht="39.75" customHeight="1" x14ac:dyDescent="0.2">
      <c r="B76" s="139"/>
      <c r="C76" s="139"/>
      <c r="D76" s="139"/>
      <c r="E76" s="113"/>
      <c r="F76" s="138"/>
      <c r="G76" s="122"/>
      <c r="H76" s="138"/>
      <c r="I76" s="122"/>
      <c r="J76" s="122"/>
      <c r="K76" s="122"/>
      <c r="L76" s="122"/>
      <c r="M76" s="132"/>
      <c r="N76" s="42"/>
      <c r="O76" s="33">
        <v>0</v>
      </c>
      <c r="P76" s="133"/>
      <c r="Q76" s="34" t="s">
        <v>179</v>
      </c>
      <c r="R76" s="35">
        <v>0</v>
      </c>
      <c r="S76" s="35"/>
      <c r="T76" s="35"/>
      <c r="U76" s="35"/>
      <c r="V76" s="35"/>
      <c r="W76" s="97" t="s">
        <v>176</v>
      </c>
      <c r="X76" s="76"/>
      <c r="Y76" s="37" t="s">
        <v>71</v>
      </c>
      <c r="Z76" s="44"/>
      <c r="AA76" s="44"/>
      <c r="AB76" s="45"/>
      <c r="AC76" s="45"/>
      <c r="AD76" s="45"/>
      <c r="AE76" s="45"/>
      <c r="AF76" s="46"/>
      <c r="AG76" s="47"/>
      <c r="AH76" s="44"/>
      <c r="AI76" s="74"/>
      <c r="AJ76" s="122"/>
      <c r="AK76" s="122"/>
      <c r="AL76" s="38"/>
    </row>
    <row r="77" spans="2:38" ht="27.75" customHeight="1" x14ac:dyDescent="0.2">
      <c r="B77" s="137" t="s">
        <v>29</v>
      </c>
      <c r="C77" s="137" t="s">
        <v>37</v>
      </c>
      <c r="D77" s="143">
        <v>0.2</v>
      </c>
      <c r="E77" s="112" t="s">
        <v>40</v>
      </c>
      <c r="F77" s="144">
        <v>0.33329999999999999</v>
      </c>
      <c r="G77" s="121" t="s">
        <v>41</v>
      </c>
      <c r="H77" s="144">
        <v>0.33329999999999999</v>
      </c>
      <c r="I77" s="121" t="s">
        <v>19</v>
      </c>
      <c r="J77" s="121">
        <v>38</v>
      </c>
      <c r="K77" s="121">
        <v>40</v>
      </c>
      <c r="L77" s="121" t="s">
        <v>67</v>
      </c>
      <c r="M77" s="132">
        <v>10</v>
      </c>
      <c r="N77" s="42"/>
      <c r="O77" s="33">
        <v>0</v>
      </c>
      <c r="P77" s="133"/>
      <c r="Q77" s="34" t="s">
        <v>113</v>
      </c>
      <c r="R77" s="35">
        <v>0</v>
      </c>
      <c r="S77" s="35"/>
      <c r="T77" s="35"/>
      <c r="U77" s="35"/>
      <c r="V77" s="35"/>
      <c r="W77" s="82" t="s">
        <v>176</v>
      </c>
      <c r="X77" s="76"/>
      <c r="Y77" s="37" t="s">
        <v>71</v>
      </c>
      <c r="Z77" s="37"/>
      <c r="AA77" s="37"/>
      <c r="AB77" s="38"/>
      <c r="AC77" s="38"/>
      <c r="AD77" s="38"/>
      <c r="AE77" s="38"/>
      <c r="AF77" s="39"/>
      <c r="AG77" s="40"/>
      <c r="AH77" s="37"/>
      <c r="AI77" s="60"/>
      <c r="AJ77" s="121" t="s">
        <v>10</v>
      </c>
      <c r="AK77" s="121" t="s">
        <v>76</v>
      </c>
      <c r="AL77" s="38"/>
    </row>
    <row r="78" spans="2:38" ht="30.75" customHeight="1" x14ac:dyDescent="0.2">
      <c r="B78" s="138"/>
      <c r="C78" s="138"/>
      <c r="D78" s="138"/>
      <c r="E78" s="129"/>
      <c r="F78" s="138"/>
      <c r="G78" s="123"/>
      <c r="H78" s="138"/>
      <c r="I78" s="123"/>
      <c r="J78" s="123"/>
      <c r="K78" s="123"/>
      <c r="L78" s="123"/>
      <c r="M78" s="132"/>
      <c r="N78" s="42"/>
      <c r="O78" s="33">
        <v>0</v>
      </c>
      <c r="P78" s="133"/>
      <c r="Q78" s="34" t="s">
        <v>114</v>
      </c>
      <c r="R78" s="35">
        <v>0</v>
      </c>
      <c r="S78" s="35"/>
      <c r="T78" s="35"/>
      <c r="U78" s="35"/>
      <c r="V78" s="35"/>
      <c r="W78" s="82" t="s">
        <v>176</v>
      </c>
      <c r="X78" s="76"/>
      <c r="Y78" s="37" t="s">
        <v>71</v>
      </c>
      <c r="Z78" s="37"/>
      <c r="AA78" s="37"/>
      <c r="AB78" s="38"/>
      <c r="AC78" s="38"/>
      <c r="AD78" s="38"/>
      <c r="AE78" s="38"/>
      <c r="AF78" s="39"/>
      <c r="AG78" s="40"/>
      <c r="AH78" s="37"/>
      <c r="AI78" s="60"/>
      <c r="AJ78" s="123"/>
      <c r="AK78" s="123"/>
      <c r="AL78" s="38"/>
    </row>
    <row r="79" spans="2:38" ht="42.75" customHeight="1" x14ac:dyDescent="0.2">
      <c r="B79" s="138"/>
      <c r="C79" s="138"/>
      <c r="D79" s="138"/>
      <c r="E79" s="129"/>
      <c r="F79" s="138"/>
      <c r="G79" s="123"/>
      <c r="H79" s="138"/>
      <c r="I79" s="123"/>
      <c r="J79" s="123"/>
      <c r="K79" s="123"/>
      <c r="L79" s="123"/>
      <c r="M79" s="132"/>
      <c r="N79" s="42"/>
      <c r="O79" s="33">
        <v>0</v>
      </c>
      <c r="P79" s="133"/>
      <c r="Q79" s="34" t="s">
        <v>115</v>
      </c>
      <c r="R79" s="35">
        <v>0</v>
      </c>
      <c r="S79" s="35"/>
      <c r="T79" s="35"/>
      <c r="U79" s="35"/>
      <c r="V79" s="35"/>
      <c r="W79" s="82" t="s">
        <v>176</v>
      </c>
      <c r="X79" s="76"/>
      <c r="Y79" s="37" t="s">
        <v>71</v>
      </c>
      <c r="Z79" s="37"/>
      <c r="AA79" s="37"/>
      <c r="AB79" s="121" t="s">
        <v>82</v>
      </c>
      <c r="AC79" s="38"/>
      <c r="AD79" s="43" t="s">
        <v>148</v>
      </c>
      <c r="AE79" s="43" t="s">
        <v>149</v>
      </c>
      <c r="AF79" s="39">
        <v>0</v>
      </c>
      <c r="AG79" s="71">
        <v>117782000</v>
      </c>
      <c r="AH79" s="71">
        <v>0</v>
      </c>
      <c r="AI79" s="60">
        <f>AH79/AG79</f>
        <v>0</v>
      </c>
      <c r="AJ79" s="123"/>
      <c r="AK79" s="123"/>
      <c r="AL79" s="38"/>
    </row>
    <row r="80" spans="2:38" ht="42.75" customHeight="1" x14ac:dyDescent="0.2">
      <c r="B80" s="138"/>
      <c r="C80" s="138"/>
      <c r="D80" s="138"/>
      <c r="E80" s="129"/>
      <c r="F80" s="138"/>
      <c r="G80" s="123"/>
      <c r="H80" s="138"/>
      <c r="I80" s="123"/>
      <c r="J80" s="123"/>
      <c r="K80" s="123"/>
      <c r="L80" s="123"/>
      <c r="M80" s="132"/>
      <c r="N80" s="42"/>
      <c r="O80" s="59"/>
      <c r="P80" s="133"/>
      <c r="Q80" s="134" t="s">
        <v>116</v>
      </c>
      <c r="R80" s="104">
        <v>0.3</v>
      </c>
      <c r="S80" s="35"/>
      <c r="T80" s="35"/>
      <c r="U80" s="35"/>
      <c r="V80" s="35"/>
      <c r="W80" s="96" t="s">
        <v>219</v>
      </c>
      <c r="X80" s="76" t="s">
        <v>286</v>
      </c>
      <c r="Y80" s="62" t="s">
        <v>71</v>
      </c>
      <c r="Z80" s="62"/>
      <c r="AA80" s="62"/>
      <c r="AB80" s="123"/>
      <c r="AC80" s="121" t="s">
        <v>83</v>
      </c>
      <c r="AD80" s="146" t="s">
        <v>90</v>
      </c>
      <c r="AE80" s="121" t="s">
        <v>91</v>
      </c>
      <c r="AF80" s="101">
        <v>238682000</v>
      </c>
      <c r="AG80" s="157">
        <v>238682000</v>
      </c>
      <c r="AH80" s="157">
        <v>137382944</v>
      </c>
      <c r="AI80" s="110">
        <f>AH80/AG80</f>
        <v>0.57558988109702447</v>
      </c>
      <c r="AJ80" s="123"/>
      <c r="AK80" s="123"/>
      <c r="AL80" s="121"/>
    </row>
    <row r="81" spans="2:38" ht="45.75" customHeight="1" x14ac:dyDescent="0.2">
      <c r="B81" s="138"/>
      <c r="C81" s="138"/>
      <c r="D81" s="138"/>
      <c r="E81" s="129"/>
      <c r="F81" s="138"/>
      <c r="G81" s="123"/>
      <c r="H81" s="138"/>
      <c r="I81" s="123"/>
      <c r="J81" s="123"/>
      <c r="K81" s="123"/>
      <c r="L81" s="123"/>
      <c r="M81" s="132"/>
      <c r="N81" s="42"/>
      <c r="O81" s="59"/>
      <c r="P81" s="133"/>
      <c r="Q81" s="135"/>
      <c r="R81" s="105"/>
      <c r="S81" s="35"/>
      <c r="T81" s="35"/>
      <c r="U81" s="35"/>
      <c r="V81" s="35"/>
      <c r="W81" s="96" t="s">
        <v>222</v>
      </c>
      <c r="X81" s="76" t="s">
        <v>286</v>
      </c>
      <c r="Y81" s="62" t="s">
        <v>71</v>
      </c>
      <c r="Z81" s="62"/>
      <c r="AA81" s="62"/>
      <c r="AB81" s="123"/>
      <c r="AC81" s="123"/>
      <c r="AD81" s="147"/>
      <c r="AE81" s="123"/>
      <c r="AF81" s="103"/>
      <c r="AG81" s="158"/>
      <c r="AH81" s="158"/>
      <c r="AI81" s="116"/>
      <c r="AJ81" s="123"/>
      <c r="AK81" s="123"/>
      <c r="AL81" s="123"/>
    </row>
    <row r="82" spans="2:38" ht="105.75" customHeight="1" x14ac:dyDescent="0.2">
      <c r="B82" s="138"/>
      <c r="C82" s="138"/>
      <c r="D82" s="138"/>
      <c r="E82" s="129"/>
      <c r="F82" s="138"/>
      <c r="G82" s="123"/>
      <c r="H82" s="138"/>
      <c r="I82" s="123"/>
      <c r="J82" s="123"/>
      <c r="K82" s="123"/>
      <c r="L82" s="123"/>
      <c r="M82" s="132"/>
      <c r="N82" s="42"/>
      <c r="O82" s="59"/>
      <c r="P82" s="133"/>
      <c r="Q82" s="135"/>
      <c r="R82" s="105"/>
      <c r="S82" s="35"/>
      <c r="T82" s="35"/>
      <c r="U82" s="35"/>
      <c r="V82" s="35"/>
      <c r="W82" s="96" t="s">
        <v>220</v>
      </c>
      <c r="X82" s="76" t="s">
        <v>286</v>
      </c>
      <c r="Y82" s="62" t="s">
        <v>71</v>
      </c>
      <c r="Z82" s="62"/>
      <c r="AA82" s="62"/>
      <c r="AB82" s="123"/>
      <c r="AC82" s="123"/>
      <c r="AD82" s="147"/>
      <c r="AE82" s="123"/>
      <c r="AF82" s="103"/>
      <c r="AG82" s="158"/>
      <c r="AH82" s="158"/>
      <c r="AI82" s="116"/>
      <c r="AJ82" s="123"/>
      <c r="AK82" s="123"/>
      <c r="AL82" s="123"/>
    </row>
    <row r="83" spans="2:38" ht="60.75" customHeight="1" x14ac:dyDescent="0.2">
      <c r="B83" s="138"/>
      <c r="C83" s="138"/>
      <c r="D83" s="138"/>
      <c r="E83" s="129"/>
      <c r="F83" s="138"/>
      <c r="G83" s="123"/>
      <c r="H83" s="138"/>
      <c r="I83" s="123"/>
      <c r="J83" s="123"/>
      <c r="K83" s="123"/>
      <c r="L83" s="123"/>
      <c r="M83" s="132"/>
      <c r="N83" s="42"/>
      <c r="O83" s="59"/>
      <c r="P83" s="133"/>
      <c r="Q83" s="135"/>
      <c r="R83" s="105"/>
      <c r="S83" s="35"/>
      <c r="T83" s="35"/>
      <c r="U83" s="35"/>
      <c r="V83" s="35"/>
      <c r="W83" s="96" t="s">
        <v>223</v>
      </c>
      <c r="X83" s="76" t="s">
        <v>286</v>
      </c>
      <c r="Y83" s="62" t="s">
        <v>71</v>
      </c>
      <c r="Z83" s="62"/>
      <c r="AA83" s="62"/>
      <c r="AB83" s="123"/>
      <c r="AC83" s="123"/>
      <c r="AD83" s="147"/>
      <c r="AE83" s="123"/>
      <c r="AF83" s="103"/>
      <c r="AG83" s="158"/>
      <c r="AH83" s="158"/>
      <c r="AI83" s="116"/>
      <c r="AJ83" s="123"/>
      <c r="AK83" s="123"/>
      <c r="AL83" s="123"/>
    </row>
    <row r="84" spans="2:38" ht="118.5" customHeight="1" x14ac:dyDescent="0.2">
      <c r="B84" s="138"/>
      <c r="C84" s="138"/>
      <c r="D84" s="138"/>
      <c r="E84" s="129"/>
      <c r="F84" s="138"/>
      <c r="G84" s="123"/>
      <c r="H84" s="138"/>
      <c r="I84" s="123"/>
      <c r="J84" s="123"/>
      <c r="K84" s="123"/>
      <c r="L84" s="123"/>
      <c r="M84" s="132"/>
      <c r="N84" s="42"/>
      <c r="O84" s="59"/>
      <c r="P84" s="133"/>
      <c r="Q84" s="135"/>
      <c r="R84" s="105"/>
      <c r="S84" s="35"/>
      <c r="T84" s="35"/>
      <c r="U84" s="35"/>
      <c r="V84" s="35"/>
      <c r="W84" s="96" t="s">
        <v>224</v>
      </c>
      <c r="X84" s="76" t="s">
        <v>286</v>
      </c>
      <c r="Y84" s="62" t="s">
        <v>71</v>
      </c>
      <c r="Z84" s="62"/>
      <c r="AA84" s="62"/>
      <c r="AB84" s="123"/>
      <c r="AC84" s="123"/>
      <c r="AD84" s="147"/>
      <c r="AE84" s="123"/>
      <c r="AF84" s="103"/>
      <c r="AG84" s="158"/>
      <c r="AH84" s="158"/>
      <c r="AI84" s="116"/>
      <c r="AJ84" s="123"/>
      <c r="AK84" s="123"/>
      <c r="AL84" s="123"/>
    </row>
    <row r="85" spans="2:38" ht="82.5" customHeight="1" x14ac:dyDescent="0.2">
      <c r="B85" s="138"/>
      <c r="C85" s="138"/>
      <c r="D85" s="138"/>
      <c r="E85" s="129"/>
      <c r="F85" s="138"/>
      <c r="G85" s="123"/>
      <c r="H85" s="138"/>
      <c r="I85" s="123"/>
      <c r="J85" s="123"/>
      <c r="K85" s="123"/>
      <c r="L85" s="123"/>
      <c r="M85" s="132"/>
      <c r="N85" s="42"/>
      <c r="O85" s="59"/>
      <c r="P85" s="133"/>
      <c r="Q85" s="135"/>
      <c r="R85" s="105"/>
      <c r="S85" s="35"/>
      <c r="T85" s="35"/>
      <c r="U85" s="35"/>
      <c r="V85" s="35"/>
      <c r="W85" s="96" t="s">
        <v>225</v>
      </c>
      <c r="X85" s="76" t="s">
        <v>286</v>
      </c>
      <c r="Y85" s="62" t="s">
        <v>71</v>
      </c>
      <c r="Z85" s="62"/>
      <c r="AA85" s="62"/>
      <c r="AB85" s="123"/>
      <c r="AC85" s="123"/>
      <c r="AD85" s="147"/>
      <c r="AE85" s="123"/>
      <c r="AF85" s="103"/>
      <c r="AG85" s="158"/>
      <c r="AH85" s="158"/>
      <c r="AI85" s="116"/>
      <c r="AJ85" s="123"/>
      <c r="AK85" s="123"/>
      <c r="AL85" s="123"/>
    </row>
    <row r="86" spans="2:38" ht="93.75" customHeight="1" x14ac:dyDescent="0.2">
      <c r="B86" s="138"/>
      <c r="C86" s="138"/>
      <c r="D86" s="138"/>
      <c r="E86" s="129"/>
      <c r="F86" s="138"/>
      <c r="G86" s="123"/>
      <c r="H86" s="138"/>
      <c r="I86" s="123"/>
      <c r="J86" s="123"/>
      <c r="K86" s="123"/>
      <c r="L86" s="123"/>
      <c r="M86" s="132"/>
      <c r="N86" s="42"/>
      <c r="O86" s="59"/>
      <c r="P86" s="133"/>
      <c r="Q86" s="135"/>
      <c r="R86" s="105"/>
      <c r="S86" s="35"/>
      <c r="T86" s="35"/>
      <c r="U86" s="35"/>
      <c r="V86" s="35"/>
      <c r="W86" s="96" t="s">
        <v>221</v>
      </c>
      <c r="X86" s="76" t="s">
        <v>286</v>
      </c>
      <c r="Y86" s="62" t="s">
        <v>71</v>
      </c>
      <c r="Z86" s="62"/>
      <c r="AA86" s="62"/>
      <c r="AB86" s="123"/>
      <c r="AC86" s="123"/>
      <c r="AD86" s="147"/>
      <c r="AE86" s="123"/>
      <c r="AF86" s="103"/>
      <c r="AG86" s="158"/>
      <c r="AH86" s="158"/>
      <c r="AI86" s="116"/>
      <c r="AJ86" s="123"/>
      <c r="AK86" s="123"/>
      <c r="AL86" s="123"/>
    </row>
    <row r="87" spans="2:38" ht="84.75" customHeight="1" x14ac:dyDescent="0.2">
      <c r="B87" s="138"/>
      <c r="C87" s="138"/>
      <c r="D87" s="138"/>
      <c r="E87" s="129"/>
      <c r="F87" s="138"/>
      <c r="G87" s="123"/>
      <c r="H87" s="138"/>
      <c r="I87" s="123"/>
      <c r="J87" s="123"/>
      <c r="K87" s="123"/>
      <c r="L87" s="123"/>
      <c r="M87" s="132"/>
      <c r="N87" s="42"/>
      <c r="O87" s="59"/>
      <c r="P87" s="133"/>
      <c r="Q87" s="135"/>
      <c r="R87" s="105"/>
      <c r="S87" s="35"/>
      <c r="T87" s="35"/>
      <c r="U87" s="35"/>
      <c r="V87" s="35"/>
      <c r="W87" s="96" t="s">
        <v>226</v>
      </c>
      <c r="X87" s="76" t="s">
        <v>286</v>
      </c>
      <c r="Y87" s="62" t="s">
        <v>71</v>
      </c>
      <c r="Z87" s="62"/>
      <c r="AA87" s="62"/>
      <c r="AB87" s="123"/>
      <c r="AC87" s="123"/>
      <c r="AD87" s="147"/>
      <c r="AE87" s="123"/>
      <c r="AF87" s="103"/>
      <c r="AG87" s="158"/>
      <c r="AH87" s="158"/>
      <c r="AI87" s="116"/>
      <c r="AJ87" s="123"/>
      <c r="AK87" s="123"/>
      <c r="AL87" s="123"/>
    </row>
    <row r="88" spans="2:38" ht="69" customHeight="1" x14ac:dyDescent="0.2">
      <c r="B88" s="139"/>
      <c r="C88" s="139"/>
      <c r="D88" s="139"/>
      <c r="E88" s="113"/>
      <c r="F88" s="139"/>
      <c r="G88" s="122"/>
      <c r="H88" s="139"/>
      <c r="I88" s="122"/>
      <c r="J88" s="122"/>
      <c r="K88" s="122"/>
      <c r="L88" s="122"/>
      <c r="M88" s="132"/>
      <c r="N88" s="42"/>
      <c r="O88" s="33">
        <v>0</v>
      </c>
      <c r="P88" s="133"/>
      <c r="Q88" s="136"/>
      <c r="R88" s="106"/>
      <c r="S88" s="35"/>
      <c r="T88" s="35"/>
      <c r="U88" s="35"/>
      <c r="V88" s="35"/>
      <c r="W88" s="96" t="s">
        <v>227</v>
      </c>
      <c r="X88" s="76" t="s">
        <v>286</v>
      </c>
      <c r="Y88" s="37" t="s">
        <v>71</v>
      </c>
      <c r="Z88" s="44"/>
      <c r="AA88" s="44"/>
      <c r="AB88" s="122"/>
      <c r="AC88" s="122"/>
      <c r="AD88" s="148"/>
      <c r="AE88" s="122"/>
      <c r="AF88" s="102"/>
      <c r="AG88" s="159"/>
      <c r="AH88" s="159"/>
      <c r="AI88" s="111"/>
      <c r="AJ88" s="122"/>
      <c r="AK88" s="122"/>
      <c r="AL88" s="122"/>
    </row>
    <row r="89" spans="2:38" ht="15" customHeight="1" x14ac:dyDescent="0.2">
      <c r="B89" s="137" t="s">
        <v>29</v>
      </c>
      <c r="C89" s="137" t="s">
        <v>37</v>
      </c>
      <c r="D89" s="143">
        <v>0.2</v>
      </c>
      <c r="E89" s="112" t="s">
        <v>40</v>
      </c>
      <c r="F89" s="144">
        <v>0.33329999999999999</v>
      </c>
      <c r="G89" s="121" t="s">
        <v>39</v>
      </c>
      <c r="H89" s="144">
        <v>0.33329999999999999</v>
      </c>
      <c r="I89" s="121" t="s">
        <v>19</v>
      </c>
      <c r="J89" s="121">
        <v>7</v>
      </c>
      <c r="K89" s="121">
        <v>10</v>
      </c>
      <c r="L89" s="121" t="s">
        <v>68</v>
      </c>
      <c r="M89" s="132" t="s">
        <v>118</v>
      </c>
      <c r="N89" s="42"/>
      <c r="O89" s="33">
        <v>0</v>
      </c>
      <c r="P89" s="133"/>
      <c r="Q89" s="150" t="s">
        <v>118</v>
      </c>
      <c r="R89" s="104"/>
      <c r="S89" s="104"/>
      <c r="T89" s="104"/>
      <c r="U89" s="104"/>
      <c r="V89" s="104"/>
      <c r="W89" s="104" t="s">
        <v>118</v>
      </c>
      <c r="X89" s="107"/>
      <c r="Y89" s="112"/>
      <c r="Z89" s="112"/>
      <c r="AA89" s="112"/>
      <c r="AB89" s="121"/>
      <c r="AC89" s="121"/>
      <c r="AD89" s="121"/>
      <c r="AE89" s="121"/>
      <c r="AF89" s="101"/>
      <c r="AG89" s="114"/>
      <c r="AH89" s="112"/>
      <c r="AI89" s="110"/>
      <c r="AJ89" s="121"/>
      <c r="AK89" s="121"/>
      <c r="AL89" s="121"/>
    </row>
    <row r="90" spans="2:38" ht="15" customHeight="1" x14ac:dyDescent="0.2">
      <c r="B90" s="138"/>
      <c r="C90" s="138"/>
      <c r="D90" s="138"/>
      <c r="E90" s="129"/>
      <c r="F90" s="138"/>
      <c r="G90" s="123"/>
      <c r="H90" s="138"/>
      <c r="I90" s="123"/>
      <c r="J90" s="123"/>
      <c r="K90" s="123"/>
      <c r="L90" s="123"/>
      <c r="M90" s="132"/>
      <c r="N90" s="42"/>
      <c r="O90" s="33">
        <v>0</v>
      </c>
      <c r="P90" s="133"/>
      <c r="Q90" s="151"/>
      <c r="R90" s="105"/>
      <c r="S90" s="105"/>
      <c r="T90" s="105"/>
      <c r="U90" s="105"/>
      <c r="V90" s="105"/>
      <c r="W90" s="105"/>
      <c r="X90" s="108"/>
      <c r="Y90" s="129"/>
      <c r="Z90" s="129"/>
      <c r="AA90" s="129"/>
      <c r="AB90" s="123"/>
      <c r="AC90" s="123"/>
      <c r="AD90" s="123"/>
      <c r="AE90" s="123"/>
      <c r="AF90" s="103"/>
      <c r="AG90" s="145"/>
      <c r="AH90" s="129"/>
      <c r="AI90" s="116"/>
      <c r="AJ90" s="123"/>
      <c r="AK90" s="123"/>
      <c r="AL90" s="123"/>
    </row>
    <row r="91" spans="2:38" ht="15" customHeight="1" x14ac:dyDescent="0.2">
      <c r="B91" s="138"/>
      <c r="C91" s="138"/>
      <c r="D91" s="138"/>
      <c r="E91" s="129"/>
      <c r="F91" s="138"/>
      <c r="G91" s="123"/>
      <c r="H91" s="138"/>
      <c r="I91" s="123"/>
      <c r="J91" s="123"/>
      <c r="K91" s="123"/>
      <c r="L91" s="123"/>
      <c r="M91" s="132"/>
      <c r="N91" s="42"/>
      <c r="O91" s="33">
        <v>0</v>
      </c>
      <c r="P91" s="133"/>
      <c r="Q91" s="151"/>
      <c r="R91" s="105"/>
      <c r="S91" s="105"/>
      <c r="T91" s="105"/>
      <c r="U91" s="105"/>
      <c r="V91" s="105"/>
      <c r="W91" s="105"/>
      <c r="X91" s="108"/>
      <c r="Y91" s="129"/>
      <c r="Z91" s="129"/>
      <c r="AA91" s="129"/>
      <c r="AB91" s="123"/>
      <c r="AC91" s="123"/>
      <c r="AD91" s="123"/>
      <c r="AE91" s="123"/>
      <c r="AF91" s="103"/>
      <c r="AG91" s="145"/>
      <c r="AH91" s="129"/>
      <c r="AI91" s="116"/>
      <c r="AJ91" s="123"/>
      <c r="AK91" s="123"/>
      <c r="AL91" s="123"/>
    </row>
    <row r="92" spans="2:38" ht="15" customHeight="1" x14ac:dyDescent="0.2">
      <c r="B92" s="139"/>
      <c r="C92" s="139"/>
      <c r="D92" s="139"/>
      <c r="E92" s="113"/>
      <c r="F92" s="139"/>
      <c r="G92" s="122"/>
      <c r="H92" s="139"/>
      <c r="I92" s="122"/>
      <c r="J92" s="122"/>
      <c r="K92" s="122"/>
      <c r="L92" s="122"/>
      <c r="M92" s="132"/>
      <c r="N92" s="42"/>
      <c r="O92" s="33">
        <v>0</v>
      </c>
      <c r="P92" s="133"/>
      <c r="Q92" s="152"/>
      <c r="R92" s="106"/>
      <c r="S92" s="106"/>
      <c r="T92" s="106"/>
      <c r="U92" s="106"/>
      <c r="V92" s="106"/>
      <c r="W92" s="106"/>
      <c r="X92" s="109"/>
      <c r="Y92" s="113"/>
      <c r="Z92" s="113"/>
      <c r="AA92" s="113"/>
      <c r="AB92" s="122"/>
      <c r="AC92" s="122"/>
      <c r="AD92" s="122"/>
      <c r="AE92" s="122"/>
      <c r="AF92" s="102"/>
      <c r="AG92" s="115"/>
      <c r="AH92" s="113"/>
      <c r="AI92" s="111"/>
      <c r="AJ92" s="122"/>
      <c r="AK92" s="122"/>
      <c r="AL92" s="122"/>
    </row>
    <row r="93" spans="2:38" ht="15" customHeight="1" x14ac:dyDescent="0.2">
      <c r="B93" s="137" t="s">
        <v>29</v>
      </c>
      <c r="C93" s="137" t="s">
        <v>37</v>
      </c>
      <c r="D93" s="143">
        <v>0.2</v>
      </c>
      <c r="E93" s="121" t="s">
        <v>36</v>
      </c>
      <c r="F93" s="153">
        <v>0.5</v>
      </c>
      <c r="G93" s="121" t="s">
        <v>38</v>
      </c>
      <c r="H93" s="153">
        <v>0.5</v>
      </c>
      <c r="I93" s="121" t="s">
        <v>19</v>
      </c>
      <c r="J93" s="121">
        <v>2058</v>
      </c>
      <c r="K93" s="121">
        <v>2264</v>
      </c>
      <c r="L93" s="121" t="s">
        <v>68</v>
      </c>
      <c r="M93" s="132" t="s">
        <v>118</v>
      </c>
      <c r="N93" s="42"/>
      <c r="O93" s="33">
        <v>0</v>
      </c>
      <c r="P93" s="133"/>
      <c r="Q93" s="150" t="s">
        <v>118</v>
      </c>
      <c r="R93" s="104"/>
      <c r="S93" s="104"/>
      <c r="T93" s="104"/>
      <c r="U93" s="104"/>
      <c r="V93" s="104"/>
      <c r="W93" s="104" t="s">
        <v>118</v>
      </c>
      <c r="X93" s="107"/>
      <c r="Y93" s="112"/>
      <c r="Z93" s="112"/>
      <c r="AA93" s="112"/>
      <c r="AB93" s="121"/>
      <c r="AC93" s="121"/>
      <c r="AD93" s="121"/>
      <c r="AE93" s="121"/>
      <c r="AF93" s="101"/>
      <c r="AG93" s="114"/>
      <c r="AH93" s="112"/>
      <c r="AI93" s="110"/>
      <c r="AJ93" s="121"/>
      <c r="AK93" s="121"/>
      <c r="AL93" s="121"/>
    </row>
    <row r="94" spans="2:38" ht="15" customHeight="1" x14ac:dyDescent="0.2">
      <c r="B94" s="138"/>
      <c r="C94" s="138"/>
      <c r="D94" s="138"/>
      <c r="E94" s="123"/>
      <c r="F94" s="129"/>
      <c r="G94" s="123"/>
      <c r="H94" s="129"/>
      <c r="I94" s="123"/>
      <c r="J94" s="123"/>
      <c r="K94" s="123"/>
      <c r="L94" s="123"/>
      <c r="M94" s="132"/>
      <c r="N94" s="42"/>
      <c r="O94" s="33">
        <v>0</v>
      </c>
      <c r="P94" s="133"/>
      <c r="Q94" s="151"/>
      <c r="R94" s="105"/>
      <c r="S94" s="106"/>
      <c r="T94" s="106"/>
      <c r="U94" s="106"/>
      <c r="V94" s="106"/>
      <c r="W94" s="105"/>
      <c r="X94" s="108"/>
      <c r="Y94" s="129"/>
      <c r="Z94" s="113"/>
      <c r="AA94" s="113"/>
      <c r="AB94" s="123"/>
      <c r="AC94" s="123"/>
      <c r="AD94" s="123"/>
      <c r="AE94" s="123"/>
      <c r="AF94" s="103"/>
      <c r="AG94" s="145"/>
      <c r="AH94" s="129"/>
      <c r="AI94" s="116"/>
      <c r="AJ94" s="123"/>
      <c r="AK94" s="123"/>
      <c r="AL94" s="123"/>
    </row>
    <row r="95" spans="2:38" ht="15" customHeight="1" x14ac:dyDescent="0.2">
      <c r="B95" s="138"/>
      <c r="C95" s="138"/>
      <c r="D95" s="138"/>
      <c r="E95" s="123"/>
      <c r="F95" s="129"/>
      <c r="G95" s="123"/>
      <c r="H95" s="129"/>
      <c r="I95" s="123"/>
      <c r="J95" s="123"/>
      <c r="K95" s="123"/>
      <c r="L95" s="123"/>
      <c r="M95" s="132"/>
      <c r="N95" s="42"/>
      <c r="O95" s="33">
        <v>0</v>
      </c>
      <c r="P95" s="133"/>
      <c r="Q95" s="151"/>
      <c r="R95" s="105"/>
      <c r="S95" s="104"/>
      <c r="T95" s="104"/>
      <c r="U95" s="104"/>
      <c r="V95" s="104"/>
      <c r="W95" s="105"/>
      <c r="X95" s="108"/>
      <c r="Y95" s="129"/>
      <c r="Z95" s="112"/>
      <c r="AA95" s="112"/>
      <c r="AB95" s="123"/>
      <c r="AC95" s="123"/>
      <c r="AD95" s="123"/>
      <c r="AE95" s="123"/>
      <c r="AF95" s="103"/>
      <c r="AG95" s="145"/>
      <c r="AH95" s="129"/>
      <c r="AI95" s="116"/>
      <c r="AJ95" s="123"/>
      <c r="AK95" s="123"/>
      <c r="AL95" s="123"/>
    </row>
    <row r="96" spans="2:38" ht="15" customHeight="1" x14ac:dyDescent="0.2">
      <c r="B96" s="139"/>
      <c r="C96" s="139"/>
      <c r="D96" s="139"/>
      <c r="E96" s="122"/>
      <c r="F96" s="113"/>
      <c r="G96" s="122"/>
      <c r="H96" s="113"/>
      <c r="I96" s="122"/>
      <c r="J96" s="122"/>
      <c r="K96" s="122"/>
      <c r="L96" s="122"/>
      <c r="M96" s="132"/>
      <c r="N96" s="42"/>
      <c r="O96" s="33">
        <v>0</v>
      </c>
      <c r="P96" s="133"/>
      <c r="Q96" s="152"/>
      <c r="R96" s="106"/>
      <c r="S96" s="106"/>
      <c r="T96" s="106"/>
      <c r="U96" s="106"/>
      <c r="V96" s="106"/>
      <c r="W96" s="106"/>
      <c r="X96" s="109"/>
      <c r="Y96" s="113"/>
      <c r="Z96" s="113"/>
      <c r="AA96" s="113"/>
      <c r="AB96" s="122"/>
      <c r="AC96" s="122"/>
      <c r="AD96" s="122"/>
      <c r="AE96" s="122"/>
      <c r="AF96" s="102"/>
      <c r="AG96" s="115"/>
      <c r="AH96" s="113"/>
      <c r="AI96" s="111"/>
      <c r="AJ96" s="122"/>
      <c r="AK96" s="122"/>
      <c r="AL96" s="122"/>
    </row>
    <row r="97" spans="2:38" ht="44.25" customHeight="1" x14ac:dyDescent="0.2">
      <c r="B97" s="137" t="s">
        <v>29</v>
      </c>
      <c r="C97" s="137" t="s">
        <v>37</v>
      </c>
      <c r="D97" s="143">
        <v>0.2</v>
      </c>
      <c r="E97" s="121" t="s">
        <v>36</v>
      </c>
      <c r="F97" s="149">
        <v>0.5</v>
      </c>
      <c r="G97" s="121" t="s">
        <v>35</v>
      </c>
      <c r="H97" s="149">
        <v>0.5</v>
      </c>
      <c r="I97" s="121" t="s">
        <v>19</v>
      </c>
      <c r="J97" s="121">
        <v>38</v>
      </c>
      <c r="K97" s="121">
        <v>40</v>
      </c>
      <c r="L97" s="121" t="s">
        <v>68</v>
      </c>
      <c r="M97" s="132">
        <v>2</v>
      </c>
      <c r="N97" s="42"/>
      <c r="O97" s="33">
        <v>0</v>
      </c>
      <c r="P97" s="133"/>
      <c r="Q97" s="134" t="s">
        <v>92</v>
      </c>
      <c r="R97" s="104">
        <v>1</v>
      </c>
      <c r="S97" s="104"/>
      <c r="T97" s="104"/>
      <c r="U97" s="104"/>
      <c r="V97" s="104"/>
      <c r="W97" s="202" t="s">
        <v>230</v>
      </c>
      <c r="X97" s="203" t="s">
        <v>284</v>
      </c>
      <c r="Y97" s="112" t="s">
        <v>71</v>
      </c>
      <c r="Z97" s="112"/>
      <c r="AA97" s="112"/>
      <c r="AB97" s="121"/>
      <c r="AC97" s="121"/>
      <c r="AD97" s="146"/>
      <c r="AE97" s="146"/>
      <c r="AF97" s="101"/>
      <c r="AG97" s="114"/>
      <c r="AH97" s="112"/>
      <c r="AI97" s="110"/>
      <c r="AJ97" s="121" t="s">
        <v>10</v>
      </c>
      <c r="AK97" s="121" t="s">
        <v>76</v>
      </c>
      <c r="AL97" s="121"/>
    </row>
    <row r="98" spans="2:38" ht="15" customHeight="1" x14ac:dyDescent="0.2">
      <c r="B98" s="138"/>
      <c r="C98" s="138"/>
      <c r="D98" s="138"/>
      <c r="E98" s="123"/>
      <c r="F98" s="123"/>
      <c r="G98" s="123"/>
      <c r="H98" s="123"/>
      <c r="I98" s="123"/>
      <c r="J98" s="123"/>
      <c r="K98" s="123"/>
      <c r="L98" s="123"/>
      <c r="M98" s="132"/>
      <c r="N98" s="42"/>
      <c r="O98" s="33">
        <v>0</v>
      </c>
      <c r="P98" s="133"/>
      <c r="Q98" s="135"/>
      <c r="R98" s="105"/>
      <c r="S98" s="105"/>
      <c r="T98" s="105"/>
      <c r="U98" s="105"/>
      <c r="V98" s="105"/>
      <c r="W98" s="202"/>
      <c r="X98" s="203"/>
      <c r="Y98" s="129"/>
      <c r="Z98" s="129"/>
      <c r="AA98" s="129"/>
      <c r="AB98" s="123"/>
      <c r="AC98" s="123"/>
      <c r="AD98" s="147"/>
      <c r="AE98" s="147"/>
      <c r="AF98" s="103"/>
      <c r="AG98" s="145"/>
      <c r="AH98" s="129"/>
      <c r="AI98" s="116"/>
      <c r="AJ98" s="123"/>
      <c r="AK98" s="123"/>
      <c r="AL98" s="123"/>
    </row>
    <row r="99" spans="2:38" ht="40.5" customHeight="1" x14ac:dyDescent="0.2">
      <c r="B99" s="138"/>
      <c r="C99" s="138"/>
      <c r="D99" s="138"/>
      <c r="E99" s="123"/>
      <c r="F99" s="123"/>
      <c r="G99" s="123"/>
      <c r="H99" s="123"/>
      <c r="I99" s="123"/>
      <c r="J99" s="123"/>
      <c r="K99" s="123"/>
      <c r="L99" s="123"/>
      <c r="M99" s="132"/>
      <c r="N99" s="42"/>
      <c r="O99" s="33">
        <v>0</v>
      </c>
      <c r="P99" s="133"/>
      <c r="Q99" s="135"/>
      <c r="R99" s="105"/>
      <c r="S99" s="105"/>
      <c r="T99" s="105"/>
      <c r="U99" s="105"/>
      <c r="V99" s="105"/>
      <c r="W99" s="202" t="s">
        <v>229</v>
      </c>
      <c r="X99" s="203" t="s">
        <v>285</v>
      </c>
      <c r="Y99" s="129"/>
      <c r="Z99" s="129"/>
      <c r="AA99" s="129"/>
      <c r="AB99" s="123"/>
      <c r="AC99" s="123"/>
      <c r="AD99" s="147"/>
      <c r="AE99" s="147"/>
      <c r="AF99" s="103"/>
      <c r="AG99" s="145"/>
      <c r="AH99" s="129"/>
      <c r="AI99" s="116"/>
      <c r="AJ99" s="123"/>
      <c r="AK99" s="123"/>
      <c r="AL99" s="123"/>
    </row>
    <row r="100" spans="2:38" ht="30.75" customHeight="1" x14ac:dyDescent="0.2">
      <c r="B100" s="139"/>
      <c r="C100" s="139"/>
      <c r="D100" s="139"/>
      <c r="E100" s="122"/>
      <c r="F100" s="122"/>
      <c r="G100" s="122"/>
      <c r="H100" s="122"/>
      <c r="I100" s="122"/>
      <c r="J100" s="122"/>
      <c r="K100" s="122"/>
      <c r="L100" s="122"/>
      <c r="M100" s="132"/>
      <c r="N100" s="42"/>
      <c r="O100" s="33">
        <v>0</v>
      </c>
      <c r="P100" s="133"/>
      <c r="Q100" s="136"/>
      <c r="R100" s="106"/>
      <c r="S100" s="106"/>
      <c r="T100" s="106"/>
      <c r="U100" s="106"/>
      <c r="V100" s="106"/>
      <c r="W100" s="202"/>
      <c r="X100" s="203"/>
      <c r="Y100" s="113"/>
      <c r="Z100" s="113"/>
      <c r="AA100" s="113"/>
      <c r="AB100" s="122"/>
      <c r="AC100" s="122"/>
      <c r="AD100" s="148"/>
      <c r="AE100" s="148"/>
      <c r="AF100" s="102"/>
      <c r="AG100" s="115"/>
      <c r="AH100" s="113"/>
      <c r="AI100" s="111"/>
      <c r="AJ100" s="122"/>
      <c r="AK100" s="122"/>
      <c r="AL100" s="122"/>
    </row>
    <row r="101" spans="2:38" ht="213.75" customHeight="1" x14ac:dyDescent="0.2">
      <c r="B101" s="137" t="s">
        <v>29</v>
      </c>
      <c r="C101" s="137" t="s">
        <v>32</v>
      </c>
      <c r="D101" s="144">
        <v>0.33329999999999999</v>
      </c>
      <c r="E101" s="121" t="s">
        <v>31</v>
      </c>
      <c r="F101" s="144">
        <v>0.33329999999999999</v>
      </c>
      <c r="G101" s="121" t="s">
        <v>34</v>
      </c>
      <c r="H101" s="144">
        <v>0.33329999999999999</v>
      </c>
      <c r="I101" s="121" t="s">
        <v>19</v>
      </c>
      <c r="J101" s="121">
        <v>4516</v>
      </c>
      <c r="K101" s="121">
        <v>5000</v>
      </c>
      <c r="L101" s="121" t="s">
        <v>68</v>
      </c>
      <c r="M101" s="132">
        <v>4637</v>
      </c>
      <c r="N101" s="42"/>
      <c r="O101" s="33">
        <v>0</v>
      </c>
      <c r="P101" s="133"/>
      <c r="Q101" s="34" t="s">
        <v>117</v>
      </c>
      <c r="R101" s="35">
        <v>0.33</v>
      </c>
      <c r="S101" s="35"/>
      <c r="T101" s="35"/>
      <c r="U101" s="35"/>
      <c r="V101" s="35"/>
      <c r="W101" s="85" t="s">
        <v>245</v>
      </c>
      <c r="X101" s="76" t="s">
        <v>250</v>
      </c>
      <c r="Y101" s="37" t="s">
        <v>71</v>
      </c>
      <c r="Z101" s="37"/>
      <c r="AA101" s="37"/>
      <c r="AB101" s="38" t="s">
        <v>93</v>
      </c>
      <c r="AC101" s="38" t="s">
        <v>83</v>
      </c>
      <c r="AD101" s="43" t="s">
        <v>84</v>
      </c>
      <c r="AE101" s="43" t="s">
        <v>86</v>
      </c>
      <c r="AF101" s="63">
        <v>150184870</v>
      </c>
      <c r="AG101" s="64">
        <v>109177750</v>
      </c>
      <c r="AH101" s="64">
        <v>93811750</v>
      </c>
      <c r="AI101" s="60">
        <f>AH101/AG101</f>
        <v>0.85925703726262903</v>
      </c>
      <c r="AJ101" s="121" t="s">
        <v>10</v>
      </c>
      <c r="AK101" s="121" t="s">
        <v>76</v>
      </c>
      <c r="AL101" s="38"/>
    </row>
    <row r="102" spans="2:38" ht="146.25" customHeight="1" x14ac:dyDescent="0.2">
      <c r="B102" s="138"/>
      <c r="C102" s="138"/>
      <c r="D102" s="138"/>
      <c r="E102" s="123"/>
      <c r="F102" s="138"/>
      <c r="G102" s="123"/>
      <c r="H102" s="138"/>
      <c r="I102" s="123"/>
      <c r="J102" s="123"/>
      <c r="K102" s="123"/>
      <c r="L102" s="123"/>
      <c r="M102" s="132"/>
      <c r="N102" s="42"/>
      <c r="O102" s="33"/>
      <c r="P102" s="133"/>
      <c r="Q102" s="134" t="s">
        <v>124</v>
      </c>
      <c r="R102" s="104">
        <v>0.33</v>
      </c>
      <c r="S102" s="104"/>
      <c r="T102" s="104"/>
      <c r="U102" s="104"/>
      <c r="V102" s="104"/>
      <c r="W102" s="130" t="s">
        <v>231</v>
      </c>
      <c r="X102" s="107" t="s">
        <v>239</v>
      </c>
      <c r="Y102" s="112" t="s">
        <v>71</v>
      </c>
      <c r="Z102" s="112"/>
      <c r="AA102" s="112"/>
      <c r="AB102" s="121" t="s">
        <v>82</v>
      </c>
      <c r="AC102" s="38" t="s">
        <v>83</v>
      </c>
      <c r="AD102" s="43" t="s">
        <v>84</v>
      </c>
      <c r="AE102" s="43" t="s">
        <v>86</v>
      </c>
      <c r="AF102" s="63">
        <v>290880819</v>
      </c>
      <c r="AG102" s="64">
        <v>246171000</v>
      </c>
      <c r="AH102" s="64">
        <v>172548000</v>
      </c>
      <c r="AI102" s="60">
        <f t="shared" ref="AI102:AI104" si="0">AH102/AG102</f>
        <v>0.70092740412152532</v>
      </c>
      <c r="AJ102" s="123"/>
      <c r="AK102" s="123"/>
      <c r="AL102" s="38"/>
    </row>
    <row r="103" spans="2:38" ht="112.5" customHeight="1" x14ac:dyDescent="0.2">
      <c r="B103" s="138"/>
      <c r="C103" s="138"/>
      <c r="D103" s="138"/>
      <c r="E103" s="123"/>
      <c r="F103" s="138"/>
      <c r="G103" s="123"/>
      <c r="H103" s="138"/>
      <c r="I103" s="123"/>
      <c r="J103" s="123"/>
      <c r="K103" s="123"/>
      <c r="L103" s="123"/>
      <c r="M103" s="132"/>
      <c r="N103" s="42"/>
      <c r="O103" s="33"/>
      <c r="P103" s="133"/>
      <c r="Q103" s="136"/>
      <c r="R103" s="106"/>
      <c r="S103" s="106"/>
      <c r="T103" s="106"/>
      <c r="U103" s="106"/>
      <c r="V103" s="106"/>
      <c r="W103" s="131"/>
      <c r="X103" s="109"/>
      <c r="Y103" s="113"/>
      <c r="Z103" s="113"/>
      <c r="AA103" s="113"/>
      <c r="AB103" s="123"/>
      <c r="AC103" s="38" t="s">
        <v>87</v>
      </c>
      <c r="AD103" s="43" t="s">
        <v>88</v>
      </c>
      <c r="AE103" s="43" t="s">
        <v>94</v>
      </c>
      <c r="AF103" s="39">
        <v>0</v>
      </c>
      <c r="AG103" s="66">
        <f>400000000-234102000</f>
        <v>165898000</v>
      </c>
      <c r="AH103" s="66">
        <v>165898000</v>
      </c>
      <c r="AI103" s="60">
        <f t="shared" si="0"/>
        <v>1</v>
      </c>
      <c r="AJ103" s="123"/>
      <c r="AK103" s="123"/>
      <c r="AL103" s="38"/>
    </row>
    <row r="104" spans="2:38" ht="38.25" x14ac:dyDescent="0.2">
      <c r="B104" s="138"/>
      <c r="C104" s="138"/>
      <c r="D104" s="138"/>
      <c r="E104" s="123"/>
      <c r="F104" s="138"/>
      <c r="G104" s="123"/>
      <c r="H104" s="138"/>
      <c r="I104" s="123"/>
      <c r="J104" s="123"/>
      <c r="K104" s="123"/>
      <c r="L104" s="123"/>
      <c r="M104" s="132"/>
      <c r="N104" s="42"/>
      <c r="O104" s="33"/>
      <c r="P104" s="133"/>
      <c r="Q104" s="34" t="s">
        <v>125</v>
      </c>
      <c r="R104" s="35">
        <v>0.33</v>
      </c>
      <c r="S104" s="35"/>
      <c r="T104" s="35"/>
      <c r="U104" s="35"/>
      <c r="V104" s="35"/>
      <c r="W104" s="82" t="s">
        <v>176</v>
      </c>
      <c r="X104" s="35"/>
      <c r="Y104" s="37" t="s">
        <v>71</v>
      </c>
      <c r="Z104" s="37"/>
      <c r="AA104" s="37"/>
      <c r="AB104" s="122"/>
      <c r="AC104" s="38" t="s">
        <v>87</v>
      </c>
      <c r="AD104" s="43" t="s">
        <v>95</v>
      </c>
      <c r="AE104" s="43" t="s">
        <v>96</v>
      </c>
      <c r="AF104" s="39">
        <v>0</v>
      </c>
      <c r="AG104" s="71">
        <v>116600000</v>
      </c>
      <c r="AH104" s="71">
        <v>116600000</v>
      </c>
      <c r="AI104" s="60">
        <f t="shared" si="0"/>
        <v>1</v>
      </c>
      <c r="AJ104" s="123"/>
      <c r="AK104" s="123"/>
      <c r="AL104" s="38"/>
    </row>
    <row r="105" spans="2:38" ht="15" customHeight="1" x14ac:dyDescent="0.2">
      <c r="B105" s="137" t="s">
        <v>29</v>
      </c>
      <c r="C105" s="137" t="s">
        <v>32</v>
      </c>
      <c r="D105" s="144">
        <v>0.33329999999999999</v>
      </c>
      <c r="E105" s="121" t="s">
        <v>31</v>
      </c>
      <c r="F105" s="144">
        <v>0.33329999999999999</v>
      </c>
      <c r="G105" s="121" t="s">
        <v>33</v>
      </c>
      <c r="H105" s="144">
        <v>0.33329999999999999</v>
      </c>
      <c r="I105" s="121" t="s">
        <v>19</v>
      </c>
      <c r="J105" s="121">
        <v>628</v>
      </c>
      <c r="K105" s="121">
        <v>690</v>
      </c>
      <c r="L105" s="121" t="s">
        <v>68</v>
      </c>
      <c r="M105" s="132">
        <v>643</v>
      </c>
      <c r="N105" s="42"/>
      <c r="O105" s="33">
        <v>0</v>
      </c>
      <c r="P105" s="133"/>
      <c r="Q105" s="134" t="s">
        <v>97</v>
      </c>
      <c r="R105" s="104">
        <v>1</v>
      </c>
      <c r="S105" s="104"/>
      <c r="T105" s="104"/>
      <c r="U105" s="104"/>
      <c r="V105" s="104"/>
      <c r="W105" s="117" t="s">
        <v>232</v>
      </c>
      <c r="X105" s="107" t="s">
        <v>244</v>
      </c>
      <c r="Y105" s="112" t="s">
        <v>71</v>
      </c>
      <c r="Z105" s="112"/>
      <c r="AA105" s="112"/>
      <c r="AB105" s="121"/>
      <c r="AC105" s="121"/>
      <c r="AD105" s="121"/>
      <c r="AE105" s="121"/>
      <c r="AF105" s="101"/>
      <c r="AG105" s="114"/>
      <c r="AH105" s="112"/>
      <c r="AI105" s="110"/>
      <c r="AJ105" s="121" t="s">
        <v>10</v>
      </c>
      <c r="AK105" s="121" t="s">
        <v>76</v>
      </c>
      <c r="AL105" s="38"/>
    </row>
    <row r="106" spans="2:38" ht="57" customHeight="1" x14ac:dyDescent="0.2">
      <c r="B106" s="138"/>
      <c r="C106" s="138"/>
      <c r="D106" s="138"/>
      <c r="E106" s="123"/>
      <c r="F106" s="138"/>
      <c r="G106" s="123"/>
      <c r="H106" s="138"/>
      <c r="I106" s="123"/>
      <c r="J106" s="123"/>
      <c r="K106" s="123"/>
      <c r="L106" s="123"/>
      <c r="M106" s="132"/>
      <c r="N106" s="42"/>
      <c r="O106" s="33">
        <v>0</v>
      </c>
      <c r="P106" s="133"/>
      <c r="Q106" s="136"/>
      <c r="R106" s="106"/>
      <c r="S106" s="106"/>
      <c r="T106" s="106"/>
      <c r="U106" s="106"/>
      <c r="V106" s="106"/>
      <c r="W106" s="118"/>
      <c r="X106" s="109"/>
      <c r="Y106" s="113"/>
      <c r="Z106" s="113"/>
      <c r="AA106" s="113"/>
      <c r="AB106" s="122"/>
      <c r="AC106" s="122"/>
      <c r="AD106" s="122"/>
      <c r="AE106" s="122"/>
      <c r="AF106" s="102"/>
      <c r="AG106" s="115"/>
      <c r="AH106" s="113"/>
      <c r="AI106" s="111"/>
      <c r="AJ106" s="123"/>
      <c r="AK106" s="123"/>
      <c r="AL106" s="38"/>
    </row>
    <row r="107" spans="2:38" ht="315" x14ac:dyDescent="0.2">
      <c r="B107" s="137" t="s">
        <v>29</v>
      </c>
      <c r="C107" s="137" t="s">
        <v>32</v>
      </c>
      <c r="D107" s="144">
        <v>0.33329999999999999</v>
      </c>
      <c r="E107" s="121" t="s">
        <v>31</v>
      </c>
      <c r="F107" s="144">
        <v>0.33329999999999999</v>
      </c>
      <c r="G107" s="121" t="s">
        <v>30</v>
      </c>
      <c r="H107" s="144">
        <v>0.33329999999999999</v>
      </c>
      <c r="I107" s="121" t="s">
        <v>19</v>
      </c>
      <c r="J107" s="121">
        <v>2033</v>
      </c>
      <c r="K107" s="121">
        <v>2336</v>
      </c>
      <c r="L107" s="121" t="s">
        <v>68</v>
      </c>
      <c r="M107" s="132">
        <v>2108</v>
      </c>
      <c r="N107" s="42"/>
      <c r="O107" s="33">
        <v>0</v>
      </c>
      <c r="P107" s="133"/>
      <c r="Q107" s="34" t="s">
        <v>98</v>
      </c>
      <c r="R107" s="35">
        <v>0.25</v>
      </c>
      <c r="S107" s="35"/>
      <c r="T107" s="35"/>
      <c r="U107" s="35"/>
      <c r="V107" s="35"/>
      <c r="W107" s="85" t="s">
        <v>233</v>
      </c>
      <c r="X107" s="76" t="s">
        <v>240</v>
      </c>
      <c r="Y107" s="37" t="s">
        <v>71</v>
      </c>
      <c r="Z107" s="37"/>
      <c r="AA107" s="37"/>
      <c r="AB107" s="38" t="s">
        <v>93</v>
      </c>
      <c r="AC107" s="38" t="s">
        <v>83</v>
      </c>
      <c r="AD107" s="43" t="s">
        <v>84</v>
      </c>
      <c r="AE107" s="43" t="s">
        <v>86</v>
      </c>
      <c r="AF107" s="63">
        <v>149107417</v>
      </c>
      <c r="AG107" s="64">
        <v>109177750</v>
      </c>
      <c r="AH107" s="64">
        <v>93811750</v>
      </c>
      <c r="AI107" s="60">
        <f t="shared" ref="AI107:AI108" si="1">AH107/AG107</f>
        <v>0.85925703726262903</v>
      </c>
      <c r="AJ107" s="121" t="s">
        <v>10</v>
      </c>
      <c r="AK107" s="121" t="s">
        <v>76</v>
      </c>
      <c r="AL107" s="38"/>
    </row>
    <row r="108" spans="2:38" ht="123.75" customHeight="1" x14ac:dyDescent="0.2">
      <c r="B108" s="138"/>
      <c r="C108" s="138"/>
      <c r="D108" s="138"/>
      <c r="E108" s="123"/>
      <c r="F108" s="138"/>
      <c r="G108" s="123"/>
      <c r="H108" s="138"/>
      <c r="I108" s="123"/>
      <c r="J108" s="123"/>
      <c r="K108" s="123"/>
      <c r="L108" s="123"/>
      <c r="M108" s="132"/>
      <c r="N108" s="42"/>
      <c r="O108" s="33">
        <v>0</v>
      </c>
      <c r="P108" s="133"/>
      <c r="Q108" s="34" t="s">
        <v>119</v>
      </c>
      <c r="R108" s="35">
        <v>0.25</v>
      </c>
      <c r="S108" s="35"/>
      <c r="T108" s="35"/>
      <c r="U108" s="35"/>
      <c r="V108" s="35"/>
      <c r="W108" s="85" t="s">
        <v>234</v>
      </c>
      <c r="X108" s="76" t="s">
        <v>241</v>
      </c>
      <c r="Y108" s="37" t="s">
        <v>71</v>
      </c>
      <c r="Z108" s="37"/>
      <c r="AA108" s="37"/>
      <c r="AB108" s="38" t="s">
        <v>82</v>
      </c>
      <c r="AC108" s="38" t="s">
        <v>83</v>
      </c>
      <c r="AD108" s="43" t="s">
        <v>84</v>
      </c>
      <c r="AE108" s="43" t="s">
        <v>86</v>
      </c>
      <c r="AF108" s="63">
        <v>0</v>
      </c>
      <c r="AG108" s="64">
        <v>17782170</v>
      </c>
      <c r="AH108" s="64">
        <v>17782170</v>
      </c>
      <c r="AI108" s="60">
        <f t="shared" si="1"/>
        <v>1</v>
      </c>
      <c r="AJ108" s="123"/>
      <c r="AK108" s="123"/>
      <c r="AL108" s="38"/>
    </row>
    <row r="109" spans="2:38" ht="92.25" customHeight="1" x14ac:dyDescent="0.2">
      <c r="B109" s="138"/>
      <c r="C109" s="138"/>
      <c r="D109" s="138"/>
      <c r="E109" s="123"/>
      <c r="F109" s="138"/>
      <c r="G109" s="123"/>
      <c r="H109" s="138"/>
      <c r="I109" s="123"/>
      <c r="J109" s="123"/>
      <c r="K109" s="123"/>
      <c r="L109" s="123"/>
      <c r="M109" s="132"/>
      <c r="N109" s="42"/>
      <c r="O109" s="33">
        <v>0</v>
      </c>
      <c r="P109" s="133"/>
      <c r="Q109" s="34" t="s">
        <v>99</v>
      </c>
      <c r="R109" s="35">
        <v>0.25</v>
      </c>
      <c r="S109" s="35"/>
      <c r="T109" s="35"/>
      <c r="U109" s="35"/>
      <c r="V109" s="35"/>
      <c r="W109" s="85" t="s">
        <v>236</v>
      </c>
      <c r="X109" s="76" t="s">
        <v>241</v>
      </c>
      <c r="Y109" s="37" t="s">
        <v>71</v>
      </c>
      <c r="Z109" s="37"/>
      <c r="AA109" s="37"/>
      <c r="AB109" s="38"/>
      <c r="AC109" s="38"/>
      <c r="AD109" s="38"/>
      <c r="AE109" s="38"/>
      <c r="AF109" s="39"/>
      <c r="AG109" s="40"/>
      <c r="AH109" s="37"/>
      <c r="AI109" s="60"/>
      <c r="AJ109" s="123"/>
      <c r="AK109" s="123"/>
      <c r="AL109" s="38"/>
    </row>
    <row r="110" spans="2:38" ht="42" customHeight="1" x14ac:dyDescent="0.2">
      <c r="B110" s="138"/>
      <c r="C110" s="138"/>
      <c r="D110" s="138"/>
      <c r="E110" s="123"/>
      <c r="F110" s="138"/>
      <c r="G110" s="123"/>
      <c r="H110" s="138"/>
      <c r="I110" s="123"/>
      <c r="J110" s="123"/>
      <c r="K110" s="123"/>
      <c r="L110" s="123"/>
      <c r="M110" s="132"/>
      <c r="N110" s="42"/>
      <c r="O110" s="33"/>
      <c r="P110" s="133"/>
      <c r="Q110" s="34" t="s">
        <v>120</v>
      </c>
      <c r="R110" s="35">
        <v>0.25</v>
      </c>
      <c r="S110" s="35"/>
      <c r="T110" s="35"/>
      <c r="U110" s="35"/>
      <c r="V110" s="35"/>
      <c r="W110" s="35" t="s">
        <v>235</v>
      </c>
      <c r="X110" s="35"/>
      <c r="Y110" s="37" t="s">
        <v>71</v>
      </c>
      <c r="Z110" s="37"/>
      <c r="AA110" s="37"/>
      <c r="AB110" s="38"/>
      <c r="AC110" s="38"/>
      <c r="AD110" s="38"/>
      <c r="AE110" s="38"/>
      <c r="AF110" s="39"/>
      <c r="AG110" s="40"/>
      <c r="AH110" s="37"/>
      <c r="AI110" s="60"/>
      <c r="AJ110" s="123"/>
      <c r="AK110" s="123"/>
      <c r="AL110" s="38"/>
    </row>
    <row r="111" spans="2:38" ht="24.75" customHeight="1" x14ac:dyDescent="0.2">
      <c r="B111" s="140" t="s">
        <v>24</v>
      </c>
      <c r="C111" s="137" t="s">
        <v>27</v>
      </c>
      <c r="D111" s="143">
        <v>0.5</v>
      </c>
      <c r="E111" s="121" t="s">
        <v>26</v>
      </c>
      <c r="F111" s="143">
        <v>0.5</v>
      </c>
      <c r="G111" s="121" t="s">
        <v>28</v>
      </c>
      <c r="H111" s="143">
        <v>0.5</v>
      </c>
      <c r="I111" s="121" t="s">
        <v>19</v>
      </c>
      <c r="J111" s="121">
        <v>1</v>
      </c>
      <c r="K111" s="121">
        <v>3</v>
      </c>
      <c r="L111" s="121" t="s">
        <v>67</v>
      </c>
      <c r="M111" s="132">
        <v>1</v>
      </c>
      <c r="N111" s="42"/>
      <c r="O111" s="33">
        <v>0</v>
      </c>
      <c r="P111" s="133"/>
      <c r="Q111" s="134" t="s">
        <v>121</v>
      </c>
      <c r="R111" s="104">
        <v>1</v>
      </c>
      <c r="S111" s="104"/>
      <c r="T111" s="104"/>
      <c r="U111" s="104"/>
      <c r="V111" s="104"/>
      <c r="W111" s="104" t="s">
        <v>243</v>
      </c>
      <c r="X111" s="104"/>
      <c r="Y111" s="112" t="s">
        <v>71</v>
      </c>
      <c r="Z111" s="112"/>
      <c r="AA111" s="112"/>
      <c r="AB111" s="121" t="s">
        <v>102</v>
      </c>
      <c r="AC111" s="121" t="s">
        <v>103</v>
      </c>
      <c r="AD111" s="43" t="s">
        <v>100</v>
      </c>
      <c r="AE111" s="43" t="s">
        <v>101</v>
      </c>
      <c r="AF111" s="72">
        <v>117782000</v>
      </c>
      <c r="AG111" s="40">
        <v>0</v>
      </c>
      <c r="AH111" s="40">
        <v>0</v>
      </c>
      <c r="AI111" s="60">
        <v>0</v>
      </c>
      <c r="AJ111" s="121" t="s">
        <v>10</v>
      </c>
      <c r="AK111" s="121" t="s">
        <v>76</v>
      </c>
      <c r="AL111" s="38"/>
    </row>
    <row r="112" spans="2:38" ht="24" customHeight="1" x14ac:dyDescent="0.2">
      <c r="B112" s="141"/>
      <c r="C112" s="138"/>
      <c r="D112" s="138"/>
      <c r="E112" s="123"/>
      <c r="F112" s="138"/>
      <c r="G112" s="123"/>
      <c r="H112" s="138"/>
      <c r="I112" s="123"/>
      <c r="J112" s="123"/>
      <c r="K112" s="123"/>
      <c r="L112" s="123"/>
      <c r="M112" s="132"/>
      <c r="N112" s="42"/>
      <c r="O112" s="33">
        <v>0</v>
      </c>
      <c r="P112" s="133"/>
      <c r="Q112" s="135"/>
      <c r="R112" s="105"/>
      <c r="S112" s="105"/>
      <c r="T112" s="105"/>
      <c r="U112" s="105"/>
      <c r="V112" s="105"/>
      <c r="W112" s="105"/>
      <c r="X112" s="105"/>
      <c r="Y112" s="129"/>
      <c r="Z112" s="129"/>
      <c r="AA112" s="129"/>
      <c r="AB112" s="123"/>
      <c r="AC112" s="122"/>
      <c r="AD112" s="43" t="s">
        <v>104</v>
      </c>
      <c r="AE112" s="43" t="s">
        <v>105</v>
      </c>
      <c r="AF112" s="72">
        <v>150000000</v>
      </c>
      <c r="AG112" s="40">
        <v>0</v>
      </c>
      <c r="AH112" s="40">
        <v>0</v>
      </c>
      <c r="AI112" s="60">
        <v>0</v>
      </c>
      <c r="AJ112" s="123"/>
      <c r="AK112" s="123"/>
      <c r="AL112" s="38"/>
    </row>
    <row r="113" spans="2:38" ht="24" customHeight="1" x14ac:dyDescent="0.2">
      <c r="B113" s="141"/>
      <c r="C113" s="138"/>
      <c r="D113" s="138"/>
      <c r="E113" s="123"/>
      <c r="F113" s="138"/>
      <c r="G113" s="123"/>
      <c r="H113" s="138"/>
      <c r="I113" s="123"/>
      <c r="J113" s="123"/>
      <c r="K113" s="123"/>
      <c r="L113" s="123"/>
      <c r="M113" s="132"/>
      <c r="N113" s="42"/>
      <c r="O113" s="33">
        <v>0</v>
      </c>
      <c r="P113" s="133"/>
      <c r="Q113" s="135"/>
      <c r="R113" s="105"/>
      <c r="S113" s="105"/>
      <c r="T113" s="105"/>
      <c r="U113" s="105"/>
      <c r="V113" s="105"/>
      <c r="W113" s="105"/>
      <c r="X113" s="105"/>
      <c r="Y113" s="129"/>
      <c r="Z113" s="129"/>
      <c r="AA113" s="129"/>
      <c r="AB113" s="123"/>
      <c r="AC113" s="121" t="s">
        <v>106</v>
      </c>
      <c r="AD113" s="146" t="s">
        <v>107</v>
      </c>
      <c r="AE113" s="146" t="s">
        <v>108</v>
      </c>
      <c r="AF113" s="101">
        <v>0</v>
      </c>
      <c r="AG113" s="114">
        <v>0</v>
      </c>
      <c r="AH113" s="114">
        <v>0</v>
      </c>
      <c r="AI113" s="110">
        <v>0</v>
      </c>
      <c r="AJ113" s="123"/>
      <c r="AK113" s="123"/>
      <c r="AL113" s="38"/>
    </row>
    <row r="114" spans="2:38" ht="19.5" customHeight="1" x14ac:dyDescent="0.2">
      <c r="B114" s="142"/>
      <c r="C114" s="139"/>
      <c r="D114" s="139"/>
      <c r="E114" s="122"/>
      <c r="F114" s="139"/>
      <c r="G114" s="122"/>
      <c r="H114" s="139"/>
      <c r="I114" s="122"/>
      <c r="J114" s="122"/>
      <c r="K114" s="122"/>
      <c r="L114" s="122"/>
      <c r="M114" s="132"/>
      <c r="N114" s="42"/>
      <c r="O114" s="33">
        <v>0</v>
      </c>
      <c r="P114" s="133"/>
      <c r="Q114" s="136"/>
      <c r="R114" s="106"/>
      <c r="S114" s="106"/>
      <c r="T114" s="106"/>
      <c r="U114" s="106"/>
      <c r="V114" s="106"/>
      <c r="W114" s="106"/>
      <c r="X114" s="106"/>
      <c r="Y114" s="113"/>
      <c r="Z114" s="113"/>
      <c r="AA114" s="113"/>
      <c r="AB114" s="122"/>
      <c r="AC114" s="122"/>
      <c r="AD114" s="148"/>
      <c r="AE114" s="148"/>
      <c r="AF114" s="102"/>
      <c r="AG114" s="115"/>
      <c r="AH114" s="115"/>
      <c r="AI114" s="111"/>
      <c r="AJ114" s="122"/>
      <c r="AK114" s="122"/>
      <c r="AL114" s="38"/>
    </row>
    <row r="115" spans="2:38" ht="76.5" customHeight="1" x14ac:dyDescent="0.2">
      <c r="B115" s="140" t="s">
        <v>24</v>
      </c>
      <c r="C115" s="137" t="s">
        <v>27</v>
      </c>
      <c r="D115" s="143">
        <v>0.5</v>
      </c>
      <c r="E115" s="121" t="s">
        <v>26</v>
      </c>
      <c r="F115" s="143">
        <v>0.5</v>
      </c>
      <c r="G115" s="121" t="s">
        <v>25</v>
      </c>
      <c r="H115" s="143">
        <v>0.5</v>
      </c>
      <c r="I115" s="121" t="s">
        <v>19</v>
      </c>
      <c r="J115" s="121">
        <v>8648</v>
      </c>
      <c r="K115" s="121">
        <v>9167</v>
      </c>
      <c r="L115" s="121" t="s">
        <v>68</v>
      </c>
      <c r="M115" s="132">
        <v>8477</v>
      </c>
      <c r="N115" s="42"/>
      <c r="O115" s="33">
        <v>0</v>
      </c>
      <c r="P115" s="133"/>
      <c r="Q115" s="134" t="s">
        <v>122</v>
      </c>
      <c r="R115" s="104">
        <v>0.5</v>
      </c>
      <c r="S115" s="104"/>
      <c r="T115" s="104"/>
      <c r="U115" s="104"/>
      <c r="V115" s="104"/>
      <c r="W115" s="130" t="s">
        <v>238</v>
      </c>
      <c r="X115" s="107" t="s">
        <v>242</v>
      </c>
      <c r="Y115" s="112" t="s">
        <v>71</v>
      </c>
      <c r="Z115" s="112"/>
      <c r="AA115" s="112"/>
      <c r="AB115" s="121" t="s">
        <v>102</v>
      </c>
      <c r="AC115" s="38" t="s">
        <v>103</v>
      </c>
      <c r="AD115" s="43" t="s">
        <v>84</v>
      </c>
      <c r="AE115" s="43" t="s">
        <v>109</v>
      </c>
      <c r="AF115" s="63">
        <v>157948891</v>
      </c>
      <c r="AG115" s="64">
        <v>128070000</v>
      </c>
      <c r="AH115" s="64">
        <v>128070000</v>
      </c>
      <c r="AI115" s="60">
        <f>AH115/AG115</f>
        <v>1</v>
      </c>
      <c r="AJ115" s="121" t="s">
        <v>10</v>
      </c>
      <c r="AK115" s="121" t="s">
        <v>76</v>
      </c>
      <c r="AL115" s="38"/>
    </row>
    <row r="116" spans="2:38" ht="51" x14ac:dyDescent="0.2">
      <c r="B116" s="141"/>
      <c r="C116" s="138"/>
      <c r="D116" s="138"/>
      <c r="E116" s="123"/>
      <c r="F116" s="138"/>
      <c r="G116" s="123"/>
      <c r="H116" s="138"/>
      <c r="I116" s="123"/>
      <c r="J116" s="123"/>
      <c r="K116" s="123"/>
      <c r="L116" s="123"/>
      <c r="M116" s="132"/>
      <c r="N116" s="42"/>
      <c r="O116" s="33">
        <v>0</v>
      </c>
      <c r="P116" s="133"/>
      <c r="Q116" s="136"/>
      <c r="R116" s="106"/>
      <c r="S116" s="106"/>
      <c r="T116" s="106"/>
      <c r="U116" s="106"/>
      <c r="V116" s="106"/>
      <c r="W116" s="131"/>
      <c r="X116" s="108"/>
      <c r="Y116" s="113"/>
      <c r="Z116" s="113"/>
      <c r="AA116" s="113"/>
      <c r="AB116" s="122"/>
      <c r="AC116" s="48" t="s">
        <v>106</v>
      </c>
      <c r="AD116" s="49" t="s">
        <v>88</v>
      </c>
      <c r="AE116" s="49" t="s">
        <v>89</v>
      </c>
      <c r="AF116" s="50">
        <v>0</v>
      </c>
      <c r="AG116" s="67">
        <f>1050000000-374720000</f>
        <v>675280000</v>
      </c>
      <c r="AH116" s="67">
        <v>628470000</v>
      </c>
      <c r="AI116" s="60">
        <f>AH116/AG116</f>
        <v>0.93068060656320339</v>
      </c>
      <c r="AJ116" s="123"/>
      <c r="AK116" s="123"/>
      <c r="AL116" s="38"/>
    </row>
    <row r="117" spans="2:38" ht="198" customHeight="1" x14ac:dyDescent="0.2">
      <c r="B117" s="141"/>
      <c r="C117" s="138"/>
      <c r="D117" s="138"/>
      <c r="E117" s="123"/>
      <c r="F117" s="138"/>
      <c r="G117" s="123"/>
      <c r="H117" s="138"/>
      <c r="I117" s="123"/>
      <c r="J117" s="123"/>
      <c r="K117" s="123"/>
      <c r="L117" s="123"/>
      <c r="M117" s="132"/>
      <c r="N117" s="42"/>
      <c r="O117" s="33">
        <v>0</v>
      </c>
      <c r="P117" s="133"/>
      <c r="Q117" s="34" t="s">
        <v>123</v>
      </c>
      <c r="R117" s="35">
        <v>0.5</v>
      </c>
      <c r="S117" s="35"/>
      <c r="T117" s="35"/>
      <c r="U117" s="35"/>
      <c r="V117" s="35"/>
      <c r="W117" s="85" t="s">
        <v>237</v>
      </c>
      <c r="X117" s="109"/>
      <c r="Y117" s="37" t="s">
        <v>71</v>
      </c>
      <c r="Z117" s="37"/>
      <c r="AA117" s="37"/>
      <c r="AB117" s="38"/>
      <c r="AC117" s="38"/>
      <c r="AD117" s="38"/>
      <c r="AE117" s="38"/>
      <c r="AF117" s="39"/>
      <c r="AG117" s="39"/>
      <c r="AH117" s="62"/>
      <c r="AI117" s="60"/>
      <c r="AJ117" s="123"/>
      <c r="AK117" s="123"/>
      <c r="AL117" s="38"/>
    </row>
    <row r="118" spans="2:38" ht="15" customHeight="1" x14ac:dyDescent="0.2">
      <c r="B118" s="137" t="s">
        <v>22</v>
      </c>
      <c r="C118" s="140" t="s">
        <v>21</v>
      </c>
      <c r="D118" s="143">
        <v>1</v>
      </c>
      <c r="E118" s="121" t="s">
        <v>20</v>
      </c>
      <c r="F118" s="143">
        <v>1</v>
      </c>
      <c r="G118" s="121" t="s">
        <v>23</v>
      </c>
      <c r="H118" s="143">
        <v>1</v>
      </c>
      <c r="I118" s="121" t="s">
        <v>19</v>
      </c>
      <c r="J118" s="121">
        <v>4</v>
      </c>
      <c r="K118" s="121">
        <v>3</v>
      </c>
      <c r="L118" s="121" t="s">
        <v>68</v>
      </c>
      <c r="M118" s="132" t="s">
        <v>118</v>
      </c>
      <c r="N118" s="42"/>
      <c r="O118" s="33">
        <v>0</v>
      </c>
      <c r="P118" s="133"/>
      <c r="Q118" s="134"/>
      <c r="R118" s="104"/>
      <c r="S118" s="104"/>
      <c r="T118" s="104"/>
      <c r="U118" s="104"/>
      <c r="V118" s="104"/>
      <c r="W118" s="104"/>
      <c r="X118" s="104"/>
      <c r="Y118" s="112"/>
      <c r="Z118" s="112"/>
      <c r="AA118" s="112"/>
      <c r="AB118" s="121"/>
      <c r="AC118" s="121"/>
      <c r="AD118" s="121"/>
      <c r="AE118" s="121"/>
      <c r="AF118" s="101"/>
      <c r="AG118" s="101"/>
      <c r="AH118" s="112"/>
      <c r="AI118" s="110"/>
      <c r="AJ118" s="121" t="s">
        <v>10</v>
      </c>
      <c r="AK118" s="121" t="s">
        <v>76</v>
      </c>
      <c r="AL118" s="121"/>
    </row>
    <row r="119" spans="2:38" ht="15" customHeight="1" x14ac:dyDescent="0.2">
      <c r="B119" s="138"/>
      <c r="C119" s="141"/>
      <c r="D119" s="138"/>
      <c r="E119" s="123"/>
      <c r="F119" s="138"/>
      <c r="G119" s="123"/>
      <c r="H119" s="138"/>
      <c r="I119" s="123"/>
      <c r="J119" s="123"/>
      <c r="K119" s="123"/>
      <c r="L119" s="123"/>
      <c r="M119" s="132"/>
      <c r="N119" s="42"/>
      <c r="O119" s="33">
        <v>0</v>
      </c>
      <c r="P119" s="133"/>
      <c r="Q119" s="135"/>
      <c r="R119" s="105"/>
      <c r="S119" s="105"/>
      <c r="T119" s="105"/>
      <c r="U119" s="105"/>
      <c r="V119" s="105"/>
      <c r="W119" s="105"/>
      <c r="X119" s="105"/>
      <c r="Y119" s="129"/>
      <c r="Z119" s="129"/>
      <c r="AA119" s="129"/>
      <c r="AB119" s="123"/>
      <c r="AC119" s="123"/>
      <c r="AD119" s="123"/>
      <c r="AE119" s="123"/>
      <c r="AF119" s="103"/>
      <c r="AG119" s="103"/>
      <c r="AH119" s="129"/>
      <c r="AI119" s="116"/>
      <c r="AJ119" s="123"/>
      <c r="AK119" s="123"/>
      <c r="AL119" s="123"/>
    </row>
    <row r="120" spans="2:38" ht="15" customHeight="1" x14ac:dyDescent="0.2">
      <c r="B120" s="138"/>
      <c r="C120" s="141"/>
      <c r="D120" s="138"/>
      <c r="E120" s="123"/>
      <c r="F120" s="138"/>
      <c r="G120" s="123"/>
      <c r="H120" s="138"/>
      <c r="I120" s="123"/>
      <c r="J120" s="123"/>
      <c r="K120" s="123"/>
      <c r="L120" s="123"/>
      <c r="M120" s="132"/>
      <c r="N120" s="42"/>
      <c r="O120" s="33">
        <v>0</v>
      </c>
      <c r="P120" s="133"/>
      <c r="Q120" s="135"/>
      <c r="R120" s="105"/>
      <c r="S120" s="105"/>
      <c r="T120" s="105"/>
      <c r="U120" s="105"/>
      <c r="V120" s="105"/>
      <c r="W120" s="105"/>
      <c r="X120" s="105"/>
      <c r="Y120" s="129"/>
      <c r="Z120" s="129"/>
      <c r="AA120" s="129"/>
      <c r="AB120" s="123"/>
      <c r="AC120" s="123"/>
      <c r="AD120" s="123"/>
      <c r="AE120" s="123"/>
      <c r="AF120" s="103"/>
      <c r="AG120" s="103"/>
      <c r="AH120" s="129"/>
      <c r="AI120" s="116"/>
      <c r="AJ120" s="123"/>
      <c r="AK120" s="123"/>
      <c r="AL120" s="123"/>
    </row>
    <row r="121" spans="2:38" ht="15" customHeight="1" x14ac:dyDescent="0.2">
      <c r="B121" s="139"/>
      <c r="C121" s="142"/>
      <c r="D121" s="139"/>
      <c r="E121" s="122"/>
      <c r="F121" s="139"/>
      <c r="G121" s="122"/>
      <c r="H121" s="139"/>
      <c r="I121" s="122"/>
      <c r="J121" s="122"/>
      <c r="K121" s="122"/>
      <c r="L121" s="122"/>
      <c r="M121" s="132"/>
      <c r="N121" s="42"/>
      <c r="O121" s="33">
        <v>0</v>
      </c>
      <c r="P121" s="133"/>
      <c r="Q121" s="136"/>
      <c r="R121" s="106"/>
      <c r="S121" s="106"/>
      <c r="T121" s="106"/>
      <c r="U121" s="106"/>
      <c r="V121" s="106"/>
      <c r="W121" s="106"/>
      <c r="X121" s="106"/>
      <c r="Y121" s="113"/>
      <c r="Z121" s="113"/>
      <c r="AA121" s="113"/>
      <c r="AB121" s="122"/>
      <c r="AC121" s="122"/>
      <c r="AD121" s="122"/>
      <c r="AE121" s="122"/>
      <c r="AF121" s="102"/>
      <c r="AG121" s="102"/>
      <c r="AH121" s="113"/>
      <c r="AI121" s="111"/>
      <c r="AJ121" s="122"/>
      <c r="AK121" s="122"/>
      <c r="AL121" s="122"/>
    </row>
    <row r="122" spans="2:38" ht="25.5" customHeight="1" x14ac:dyDescent="0.2">
      <c r="AE122" s="31" t="s">
        <v>287</v>
      </c>
      <c r="AF122" s="68">
        <f>SUM(AF9,AF10,AF35,AF37,AF38,AF80,AF101,AF102,AF107,AF111,AF112,AF115)</f>
        <v>4184811001</v>
      </c>
      <c r="AG122" s="68">
        <f>SUM(AG9,AG10,AG25,AG27,AG29,AG35,AG37,AG38,AG46,AG79,AG80,AG101,AG102,AG103,AG104,AG107,AG108,AG115,AG116)</f>
        <v>6409442637.9200001</v>
      </c>
      <c r="AH122" s="68">
        <f>SUM(AH9,AH10,AH25,AH27,AH29,AH35,AH37,AH38,AH46,AH79,AH80,AH101,AH102,AH103,AH104,AH107,AH108,AH115,AH116)</f>
        <v>4977175955</v>
      </c>
      <c r="AI122" s="75">
        <f>AH122/AG122</f>
        <v>0.7765380293059615</v>
      </c>
    </row>
    <row r="124" spans="2:38" x14ac:dyDescent="0.2">
      <c r="AH124" s="70"/>
    </row>
    <row r="126" spans="2:38" x14ac:dyDescent="0.2">
      <c r="AH126" s="70"/>
    </row>
  </sheetData>
  <sheetProtection selectLockedCells="1" selectUnlockedCells="1"/>
  <mergeCells count="490">
    <mergeCell ref="AL46:AL75"/>
    <mergeCell ref="AL38:AL45"/>
    <mergeCell ref="AL25:AL26"/>
    <mergeCell ref="AL10:AL24"/>
    <mergeCell ref="AI113:AI114"/>
    <mergeCell ref="Q38:Q75"/>
    <mergeCell ref="R38:R75"/>
    <mergeCell ref="X38:X39"/>
    <mergeCell ref="Y38:Y39"/>
    <mergeCell ref="Q80:Q88"/>
    <mergeCell ref="R80:R88"/>
    <mergeCell ref="W99:W100"/>
    <mergeCell ref="W97:W98"/>
    <mergeCell ref="X105:X106"/>
    <mergeCell ref="X97:X98"/>
    <mergeCell ref="X99:X100"/>
    <mergeCell ref="AC46:AC75"/>
    <mergeCell ref="AC37:AC45"/>
    <mergeCell ref="AL89:AL92"/>
    <mergeCell ref="AL93:AL96"/>
    <mergeCell ref="AL27:AL30"/>
    <mergeCell ref="AC27:AC30"/>
    <mergeCell ref="AL118:AL121"/>
    <mergeCell ref="AH31:AH34"/>
    <mergeCell ref="AI31:AI34"/>
    <mergeCell ref="AK31:AK34"/>
    <mergeCell ref="AJ31:AJ34"/>
    <mergeCell ref="AG118:AG121"/>
    <mergeCell ref="AJ118:AJ121"/>
    <mergeCell ref="AK118:AK121"/>
    <mergeCell ref="AB111:AB114"/>
    <mergeCell ref="AC113:AC114"/>
    <mergeCell ref="AD113:AD114"/>
    <mergeCell ref="AE113:AE114"/>
    <mergeCell ref="AF113:AF114"/>
    <mergeCell ref="AG113:AG114"/>
    <mergeCell ref="AB79:AB88"/>
    <mergeCell ref="AI118:AI121"/>
    <mergeCell ref="AH118:AH121"/>
    <mergeCell ref="AG89:AG92"/>
    <mergeCell ref="AH89:AH92"/>
    <mergeCell ref="AI89:AI92"/>
    <mergeCell ref="AK35:AK76"/>
    <mergeCell ref="AI38:AI45"/>
    <mergeCell ref="AL97:AL100"/>
    <mergeCell ref="AL80:AL88"/>
    <mergeCell ref="Y27:Y30"/>
    <mergeCell ref="AF31:AF34"/>
    <mergeCell ref="AE31:AE34"/>
    <mergeCell ref="AD31:AD34"/>
    <mergeCell ref="AC31:AC34"/>
    <mergeCell ref="AB31:AB34"/>
    <mergeCell ref="Y31:Y34"/>
    <mergeCell ref="AL31:AL34"/>
    <mergeCell ref="AG31:AG34"/>
    <mergeCell ref="AJ27:AJ30"/>
    <mergeCell ref="AK27:AK30"/>
    <mergeCell ref="AF29:AF30"/>
    <mergeCell ref="AE29:AE30"/>
    <mergeCell ref="AI29:AI30"/>
    <mergeCell ref="AH29:AH30"/>
    <mergeCell ref="AG29:AG30"/>
    <mergeCell ref="B115:B117"/>
    <mergeCell ref="C115:C117"/>
    <mergeCell ref="D115:D117"/>
    <mergeCell ref="E115:E117"/>
    <mergeCell ref="F115:F117"/>
    <mergeCell ref="G115:G117"/>
    <mergeCell ref="H115:H117"/>
    <mergeCell ref="I115:I117"/>
    <mergeCell ref="J115:J117"/>
    <mergeCell ref="K111:K114"/>
    <mergeCell ref="L111:L114"/>
    <mergeCell ref="M111:M114"/>
    <mergeCell ref="P111:P114"/>
    <mergeCell ref="Q111:Q114"/>
    <mergeCell ref="R111:R114"/>
    <mergeCell ref="S111:S114"/>
    <mergeCell ref="T111:T114"/>
    <mergeCell ref="U111:U114"/>
    <mergeCell ref="B101:B104"/>
    <mergeCell ref="C101:C104"/>
    <mergeCell ref="D101:D104"/>
    <mergeCell ref="E101:E104"/>
    <mergeCell ref="F101:F104"/>
    <mergeCell ref="G101:G104"/>
    <mergeCell ref="H101:H104"/>
    <mergeCell ref="I101:I104"/>
    <mergeCell ref="J101:J104"/>
    <mergeCell ref="K101:K104"/>
    <mergeCell ref="L101:L104"/>
    <mergeCell ref="M101:M104"/>
    <mergeCell ref="P101:P104"/>
    <mergeCell ref="AJ101:AJ104"/>
    <mergeCell ref="AK101:AK104"/>
    <mergeCell ref="Q102:Q103"/>
    <mergeCell ref="R102:R103"/>
    <mergeCell ref="S102:S103"/>
    <mergeCell ref="T102:T103"/>
    <mergeCell ref="U102:U103"/>
    <mergeCell ref="V102:V103"/>
    <mergeCell ref="X102:X103"/>
    <mergeCell ref="W102:W103"/>
    <mergeCell ref="AB102:AB104"/>
    <mergeCell ref="C105:C106"/>
    <mergeCell ref="D105:D106"/>
    <mergeCell ref="E105:E106"/>
    <mergeCell ref="F105:F106"/>
    <mergeCell ref="G105:G106"/>
    <mergeCell ref="B107:B110"/>
    <mergeCell ref="C107:C110"/>
    <mergeCell ref="D107:D110"/>
    <mergeCell ref="E107:E110"/>
    <mergeCell ref="F107:F110"/>
    <mergeCell ref="G107:G110"/>
    <mergeCell ref="B111:B114"/>
    <mergeCell ref="C111:C114"/>
    <mergeCell ref="D111:D114"/>
    <mergeCell ref="AJ89:AJ92"/>
    <mergeCell ref="Y102:Y103"/>
    <mergeCell ref="Z102:Z103"/>
    <mergeCell ref="AA102:AA103"/>
    <mergeCell ref="H105:H106"/>
    <mergeCell ref="I105:I106"/>
    <mergeCell ref="J105:J106"/>
    <mergeCell ref="K105:K106"/>
    <mergeCell ref="L105:L106"/>
    <mergeCell ref="M105:M106"/>
    <mergeCell ref="P105:P106"/>
    <mergeCell ref="Q105:Q106"/>
    <mergeCell ref="V89:V92"/>
    <mergeCell ref="Y89:Y92"/>
    <mergeCell ref="Z89:Z92"/>
    <mergeCell ref="AA89:AA92"/>
    <mergeCell ref="AB89:AB92"/>
    <mergeCell ref="AC89:AC92"/>
    <mergeCell ref="AD89:AD92"/>
    <mergeCell ref="AE89:AE92"/>
    <mergeCell ref="B105:B106"/>
    <mergeCell ref="K9:K26"/>
    <mergeCell ref="L9:L26"/>
    <mergeCell ref="M9:M26"/>
    <mergeCell ref="P9:P26"/>
    <mergeCell ref="L31:L34"/>
    <mergeCell ref="M31:M34"/>
    <mergeCell ref="P31:P34"/>
    <mergeCell ref="K31:K34"/>
    <mergeCell ref="K35:K76"/>
    <mergeCell ref="L35:L76"/>
    <mergeCell ref="M35:M76"/>
    <mergeCell ref="P35:P76"/>
    <mergeCell ref="AC9:AC24"/>
    <mergeCell ref="Z32:Z34"/>
    <mergeCell ref="AA32:AA34"/>
    <mergeCell ref="Q31:Q34"/>
    <mergeCell ref="K77:K88"/>
    <mergeCell ref="L77:L88"/>
    <mergeCell ref="AH10:AH24"/>
    <mergeCell ref="R31:R34"/>
    <mergeCell ref="W31:W34"/>
    <mergeCell ref="S37:S75"/>
    <mergeCell ref="T37:T75"/>
    <mergeCell ref="U37:U75"/>
    <mergeCell ref="V37:V75"/>
    <mergeCell ref="Z37:Z75"/>
    <mergeCell ref="AA37:AA75"/>
    <mergeCell ref="AB37:AB75"/>
    <mergeCell ref="AH38:AH45"/>
    <mergeCell ref="AG38:AG45"/>
    <mergeCell ref="AF38:AF45"/>
    <mergeCell ref="AE37:AE45"/>
    <mergeCell ref="AD37:AD45"/>
    <mergeCell ref="AD46:AD75"/>
    <mergeCell ref="AE46:AE75"/>
    <mergeCell ref="AF46:AF75"/>
    <mergeCell ref="AJ9:AJ26"/>
    <mergeCell ref="Z28:Z30"/>
    <mergeCell ref="AA28:AA30"/>
    <mergeCell ref="Q27:Q30"/>
    <mergeCell ref="AB5:AC5"/>
    <mergeCell ref="AD5:AI5"/>
    <mergeCell ref="H5:H7"/>
    <mergeCell ref="I5:I7"/>
    <mergeCell ref="J5:J7"/>
    <mergeCell ref="K5:K7"/>
    <mergeCell ref="L5:L7"/>
    <mergeCell ref="N6:N7"/>
    <mergeCell ref="O6:O7"/>
    <mergeCell ref="AC6:AC7"/>
    <mergeCell ref="AB6:AB7"/>
    <mergeCell ref="AJ5:AJ7"/>
    <mergeCell ref="W5:W7"/>
    <mergeCell ref="X5:X7"/>
    <mergeCell ref="R27:R30"/>
    <mergeCell ref="X27:X30"/>
    <mergeCell ref="W27:W30"/>
    <mergeCell ref="AD10:AD24"/>
    <mergeCell ref="AF10:AF24"/>
    <mergeCell ref="AG10:AG24"/>
    <mergeCell ref="AK5:AK7"/>
    <mergeCell ref="AL5:AL7"/>
    <mergeCell ref="M6:M7"/>
    <mergeCell ref="P6:P7"/>
    <mergeCell ref="AD6:AD7"/>
    <mergeCell ref="AE6:AE7"/>
    <mergeCell ref="Q5:Q7"/>
    <mergeCell ref="R5:R7"/>
    <mergeCell ref="Y5:Y7"/>
    <mergeCell ref="Z5:Z7"/>
    <mergeCell ref="AA5:AA7"/>
    <mergeCell ref="S5:V6"/>
    <mergeCell ref="M5:P5"/>
    <mergeCell ref="AF6:AF7"/>
    <mergeCell ref="AG6:AG7"/>
    <mergeCell ref="AH6:AH7"/>
    <mergeCell ref="AI6:AI7"/>
    <mergeCell ref="H9:H26"/>
    <mergeCell ref="I9:I26"/>
    <mergeCell ref="J9:J26"/>
    <mergeCell ref="B5:B7"/>
    <mergeCell ref="C5:C7"/>
    <mergeCell ref="D5:D7"/>
    <mergeCell ref="E5:E7"/>
    <mergeCell ref="F5:F7"/>
    <mergeCell ref="G5:G7"/>
    <mergeCell ref="AK9:AK26"/>
    <mergeCell ref="AD25:AD26"/>
    <mergeCell ref="AE25:AE26"/>
    <mergeCell ref="AF25:AF26"/>
    <mergeCell ref="B27:B30"/>
    <mergeCell ref="C27:C30"/>
    <mergeCell ref="D27:D30"/>
    <mergeCell ref="E27:E30"/>
    <mergeCell ref="F27:F30"/>
    <mergeCell ref="G27:G30"/>
    <mergeCell ref="H27:H30"/>
    <mergeCell ref="I27:I30"/>
    <mergeCell ref="J27:J30"/>
    <mergeCell ref="K27:K30"/>
    <mergeCell ref="L27:L30"/>
    <mergeCell ref="M27:M30"/>
    <mergeCell ref="P27:P30"/>
    <mergeCell ref="B9:B26"/>
    <mergeCell ref="C9:C26"/>
    <mergeCell ref="D9:D26"/>
    <mergeCell ref="AE10:AE24"/>
    <mergeCell ref="E9:E26"/>
    <mergeCell ref="F9:F26"/>
    <mergeCell ref="G9:G26"/>
    <mergeCell ref="B31:B34"/>
    <mergeCell ref="C31:C34"/>
    <mergeCell ref="D31:D34"/>
    <mergeCell ref="E31:E34"/>
    <mergeCell ref="F31:F34"/>
    <mergeCell ref="G31:G34"/>
    <mergeCell ref="H31:H34"/>
    <mergeCell ref="I31:I34"/>
    <mergeCell ref="J31:J34"/>
    <mergeCell ref="B35:B76"/>
    <mergeCell ref="C35:C76"/>
    <mergeCell ref="D35:D76"/>
    <mergeCell ref="E35:E76"/>
    <mergeCell ref="F35:F76"/>
    <mergeCell ref="G35:G76"/>
    <mergeCell ref="H35:H76"/>
    <mergeCell ref="I35:I76"/>
    <mergeCell ref="J35:J76"/>
    <mergeCell ref="F77:F88"/>
    <mergeCell ref="G77:G88"/>
    <mergeCell ref="H77:H88"/>
    <mergeCell ref="I77:I88"/>
    <mergeCell ref="J77:J88"/>
    <mergeCell ref="AJ35:AJ76"/>
    <mergeCell ref="M77:M88"/>
    <mergeCell ref="P77:P88"/>
    <mergeCell ref="AJ77:AJ88"/>
    <mergeCell ref="AG46:AG75"/>
    <mergeCell ref="AH46:AH75"/>
    <mergeCell ref="AI46:AI75"/>
    <mergeCell ref="AD80:AD88"/>
    <mergeCell ref="AC80:AC88"/>
    <mergeCell ref="AI80:AI88"/>
    <mergeCell ref="AH80:AH88"/>
    <mergeCell ref="AG80:AG88"/>
    <mergeCell ref="AF80:AF88"/>
    <mergeCell ref="AE80:AE88"/>
    <mergeCell ref="AK77:AK88"/>
    <mergeCell ref="B89:B92"/>
    <mergeCell ref="C89:C92"/>
    <mergeCell ref="D89:D92"/>
    <mergeCell ref="E89:E92"/>
    <mergeCell ref="F89:F92"/>
    <mergeCell ref="G89:G92"/>
    <mergeCell ref="H89:H92"/>
    <mergeCell ref="I89:I92"/>
    <mergeCell ref="J89:J92"/>
    <mergeCell ref="K89:K92"/>
    <mergeCell ref="L89:L92"/>
    <mergeCell ref="M89:M92"/>
    <mergeCell ref="P89:P92"/>
    <mergeCell ref="Q89:Q92"/>
    <mergeCell ref="R89:R92"/>
    <mergeCell ref="S89:S92"/>
    <mergeCell ref="T89:T92"/>
    <mergeCell ref="U89:U92"/>
    <mergeCell ref="AK89:AK92"/>
    <mergeCell ref="B77:B88"/>
    <mergeCell ref="C77:C88"/>
    <mergeCell ref="D77:D88"/>
    <mergeCell ref="E77:E88"/>
    <mergeCell ref="B93:B96"/>
    <mergeCell ref="C93:C96"/>
    <mergeCell ref="D93:D96"/>
    <mergeCell ref="E93:E96"/>
    <mergeCell ref="F93:F96"/>
    <mergeCell ref="G93:G96"/>
    <mergeCell ref="H93:H96"/>
    <mergeCell ref="I93:I96"/>
    <mergeCell ref="J93:J96"/>
    <mergeCell ref="K93:K96"/>
    <mergeCell ref="L93:L96"/>
    <mergeCell ref="M93:M96"/>
    <mergeCell ref="P93:P96"/>
    <mergeCell ref="S93:S94"/>
    <mergeCell ref="T93:T94"/>
    <mergeCell ref="U93:U94"/>
    <mergeCell ref="AG93:AG96"/>
    <mergeCell ref="AF93:AF96"/>
    <mergeCell ref="AE93:AE96"/>
    <mergeCell ref="AD93:AD96"/>
    <mergeCell ref="AC93:AC96"/>
    <mergeCell ref="AB93:AB96"/>
    <mergeCell ref="Y93:Y96"/>
    <mergeCell ref="Q93:Q96"/>
    <mergeCell ref="X93:X96"/>
    <mergeCell ref="W93:W96"/>
    <mergeCell ref="R93:R96"/>
    <mergeCell ref="AJ93:AJ96"/>
    <mergeCell ref="AK93:AK96"/>
    <mergeCell ref="S95:S96"/>
    <mergeCell ref="T95:T96"/>
    <mergeCell ref="U95:U96"/>
    <mergeCell ref="V95:V96"/>
    <mergeCell ref="Z95:Z96"/>
    <mergeCell ref="AA95:AA96"/>
    <mergeCell ref="V93:V94"/>
    <mergeCell ref="Z93:Z94"/>
    <mergeCell ref="AI93:AI96"/>
    <mergeCell ref="AH93:AH96"/>
    <mergeCell ref="AA93:AA94"/>
    <mergeCell ref="B97:B100"/>
    <mergeCell ref="C97:C100"/>
    <mergeCell ref="D97:D100"/>
    <mergeCell ref="E97:E100"/>
    <mergeCell ref="F97:F100"/>
    <mergeCell ref="G97:G100"/>
    <mergeCell ref="H97:H100"/>
    <mergeCell ref="I97:I100"/>
    <mergeCell ref="J97:J100"/>
    <mergeCell ref="K97:K100"/>
    <mergeCell ref="L97:L100"/>
    <mergeCell ref="M97:M100"/>
    <mergeCell ref="P97:P100"/>
    <mergeCell ref="Q97:Q100"/>
    <mergeCell ref="R97:R100"/>
    <mergeCell ref="S97:S100"/>
    <mergeCell ref="T97:T100"/>
    <mergeCell ref="U97:U100"/>
    <mergeCell ref="AH97:AH100"/>
    <mergeCell ref="AI97:AI100"/>
    <mergeCell ref="AJ97:AJ100"/>
    <mergeCell ref="AK97:AK100"/>
    <mergeCell ref="AG97:AG100"/>
    <mergeCell ref="AF97:AF100"/>
    <mergeCell ref="AE97:AE100"/>
    <mergeCell ref="AD97:AD100"/>
    <mergeCell ref="V97:V100"/>
    <mergeCell ref="Y97:Y100"/>
    <mergeCell ref="Z97:Z100"/>
    <mergeCell ref="AA97:AA100"/>
    <mergeCell ref="AB97:AB100"/>
    <mergeCell ref="AC97:AC100"/>
    <mergeCell ref="M107:M110"/>
    <mergeCell ref="P107:P110"/>
    <mergeCell ref="AC105:AC106"/>
    <mergeCell ref="AD105:AD106"/>
    <mergeCell ref="R105:R106"/>
    <mergeCell ref="S105:S106"/>
    <mergeCell ref="T105:T106"/>
    <mergeCell ref="U105:U106"/>
    <mergeCell ref="V105:V106"/>
    <mergeCell ref="Y105:Y106"/>
    <mergeCell ref="Z105:Z106"/>
    <mergeCell ref="AA105:AA106"/>
    <mergeCell ref="AB105:AB106"/>
    <mergeCell ref="AG105:AG106"/>
    <mergeCell ref="AJ105:AJ106"/>
    <mergeCell ref="AK105:AK106"/>
    <mergeCell ref="AJ107:AJ110"/>
    <mergeCell ref="AK107:AK110"/>
    <mergeCell ref="E111:E114"/>
    <mergeCell ref="F111:F114"/>
    <mergeCell ref="G111:G114"/>
    <mergeCell ref="H111:H114"/>
    <mergeCell ref="I111:I114"/>
    <mergeCell ref="J111:J114"/>
    <mergeCell ref="V111:V114"/>
    <mergeCell ref="Y111:Y114"/>
    <mergeCell ref="Z111:Z114"/>
    <mergeCell ref="AA111:AA114"/>
    <mergeCell ref="AC111:AC112"/>
    <mergeCell ref="AJ111:AJ114"/>
    <mergeCell ref="AK111:AK114"/>
    <mergeCell ref="H107:H110"/>
    <mergeCell ref="I107:I110"/>
    <mergeCell ref="J107:J110"/>
    <mergeCell ref="K107:K110"/>
    <mergeCell ref="L107:L110"/>
    <mergeCell ref="AE105:AE106"/>
    <mergeCell ref="B118:B121"/>
    <mergeCell ref="C118:C121"/>
    <mergeCell ref="D118:D121"/>
    <mergeCell ref="E118:E121"/>
    <mergeCell ref="F118:F121"/>
    <mergeCell ref="G118:G121"/>
    <mergeCell ref="H118:H121"/>
    <mergeCell ref="I118:I121"/>
    <mergeCell ref="J118:J121"/>
    <mergeCell ref="AJ115:AJ117"/>
    <mergeCell ref="AK115:AK117"/>
    <mergeCell ref="K118:K121"/>
    <mergeCell ref="L118:L121"/>
    <mergeCell ref="M118:M121"/>
    <mergeCell ref="P118:P121"/>
    <mergeCell ref="Q118:Q121"/>
    <mergeCell ref="R118:R121"/>
    <mergeCell ref="S118:S121"/>
    <mergeCell ref="T118:T121"/>
    <mergeCell ref="U118:U121"/>
    <mergeCell ref="K115:K117"/>
    <mergeCell ref="L115:L117"/>
    <mergeCell ref="M115:M117"/>
    <mergeCell ref="P115:P117"/>
    <mergeCell ref="Q115:Q116"/>
    <mergeCell ref="R115:R116"/>
    <mergeCell ref="S115:S116"/>
    <mergeCell ref="T115:T116"/>
    <mergeCell ref="U115:U116"/>
    <mergeCell ref="X115:X117"/>
    <mergeCell ref="V118:V121"/>
    <mergeCell ref="Y118:Y121"/>
    <mergeCell ref="Z118:Z121"/>
    <mergeCell ref="AA118:AA121"/>
    <mergeCell ref="AB118:AB121"/>
    <mergeCell ref="AC118:AC121"/>
    <mergeCell ref="AD118:AD121"/>
    <mergeCell ref="AE118:AE121"/>
    <mergeCell ref="AF118:AF121"/>
    <mergeCell ref="V115:V116"/>
    <mergeCell ref="Y115:Y116"/>
    <mergeCell ref="Z115:Z116"/>
    <mergeCell ref="AA115:AA116"/>
    <mergeCell ref="AB115:AB116"/>
    <mergeCell ref="W115:W116"/>
    <mergeCell ref="X118:X121"/>
    <mergeCell ref="W118:W121"/>
    <mergeCell ref="AF105:AF106"/>
    <mergeCell ref="AF89:AF92"/>
    <mergeCell ref="X31:X34"/>
    <mergeCell ref="W89:W92"/>
    <mergeCell ref="X89:X92"/>
    <mergeCell ref="AI105:AI106"/>
    <mergeCell ref="AH105:AH106"/>
    <mergeCell ref="AH113:AH114"/>
    <mergeCell ref="AI10:AI24"/>
    <mergeCell ref="W111:W114"/>
    <mergeCell ref="X111:X114"/>
    <mergeCell ref="W105:W106"/>
    <mergeCell ref="AI25:AI26"/>
    <mergeCell ref="AH25:AH26"/>
    <mergeCell ref="AG25:AG26"/>
    <mergeCell ref="AC25:AC26"/>
    <mergeCell ref="AB9:AB30"/>
    <mergeCell ref="AD27:AD28"/>
    <mergeCell ref="AD29:AD30"/>
    <mergeCell ref="AI27:AI28"/>
    <mergeCell ref="AH27:AH28"/>
    <mergeCell ref="AG27:AG28"/>
    <mergeCell ref="AF27:AF28"/>
    <mergeCell ref="AE27:AE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PA- 2020 IMDERTY </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ANIDES PACHECO</dc:creator>
  <cp:lastModifiedBy>PLANEACION1</cp:lastModifiedBy>
  <cp:revision/>
  <cp:lastPrinted>2020-08-05T03:19:18Z</cp:lastPrinted>
  <dcterms:created xsi:type="dcterms:W3CDTF">2013-05-03T13:21:31Z</dcterms:created>
  <dcterms:modified xsi:type="dcterms:W3CDTF">2021-01-19T00:06:02Z</dcterms:modified>
</cp:coreProperties>
</file>